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always" codeName="ThisWorkbook" defaultThemeVersion="166925"/>
  <mc:AlternateContent xmlns:mc="http://schemas.openxmlformats.org/markup-compatibility/2006">
    <mc:Choice Requires="x15">
      <x15ac:absPath xmlns:x15ac="http://schemas.microsoft.com/office/spreadsheetml/2010/11/ac" url="https://lastingvalues-my.sharepoint.com/personal/smartinho_lastingvalues_onmicrosoft_com/Documents/Roteiro NOVA (shared)/Recursos/Inventários/Enviado Reitoria/"/>
    </mc:Choice>
  </mc:AlternateContent>
  <xr:revisionPtr revIDLastSave="1" documentId="8_{74B6986A-2964-4D78-9DC8-69C6D302B487}" xr6:coauthVersionLast="47" xr6:coauthVersionMax="47" xr10:uidLastSave="{B3B460E4-C33A-48F3-9011-0225F8CD24F7}"/>
  <bookViews>
    <workbookView xWindow="-108" yWindow="-108" windowWidth="23256" windowHeight="12720" tabRatio="886" firstSheet="1" activeTab="4" xr2:uid="{A824BE0F-4EA4-7C41-A69A-908236F0CF2B}"/>
  </bookViews>
  <sheets>
    <sheet name="Intro" sheetId="38" r:id="rId1"/>
    <sheet name="Energia (1)" sheetId="39" r:id="rId2"/>
    <sheet name="Energia (2)" sheetId="26" r:id="rId3"/>
    <sheet name="F-Gases" sheetId="27" r:id="rId4"/>
    <sheet name="Aquisições" sheetId="40" r:id="rId5"/>
    <sheet name="Desloc. (1)" sheetId="28" r:id="rId6"/>
    <sheet name="Desloc. (2)" sheetId="29" r:id="rId7"/>
    <sheet name="Desloc. (3)" sheetId="30" r:id="rId8"/>
    <sheet name="Desloc. (4)" sheetId="31" r:id="rId9"/>
    <sheet name="Desloc. (5)" sheetId="33" r:id="rId10"/>
    <sheet name="Resíd. - Energ." sheetId="34" r:id="rId11"/>
    <sheet name="Esp. alug. " sheetId="35" r:id="rId12"/>
    <sheet name="Outras entid." sheetId="37" r:id="rId13"/>
  </sheets>
  <definedNames>
    <definedName name="_xlnm._FilterDatabase" localSheetId="5" hidden="1">'Desloc. (1)'!$B$11:$H$31</definedName>
    <definedName name="_xlnm._FilterDatabase" localSheetId="6" hidden="1">'Desloc. (2)'!#REF!</definedName>
    <definedName name="_xlnm._FilterDatabase" localSheetId="7" hidden="1">'Desloc. (3)'!#REF!</definedName>
    <definedName name="_xlnm._FilterDatabase" localSheetId="8" hidden="1">'Desloc. (4)'!#REF!</definedName>
    <definedName name="_xlnm._FilterDatabase" localSheetId="9" hidden="1">'Desloc. (5)'!#REF!</definedName>
    <definedName name="_xlnm._FilterDatabase" localSheetId="2" hidden="1">'Energia (2)'!#REF!</definedName>
    <definedName name="_xlnm._FilterDatabase" localSheetId="11" hidden="1">'Esp. alug. '!#REF!</definedName>
    <definedName name="_xlnm._FilterDatabase" localSheetId="3" hidden="1">'F-Gases'!#REF!</definedName>
    <definedName name="_xlnm._FilterDatabase" localSheetId="12" hidden="1">'Outras entid.'!#REF!</definedName>
    <definedName name="_xlnm._FilterDatabase" localSheetId="10" hidden="1">'Resíd. - Energ.'!#REF!</definedName>
    <definedName name="_Toc172740634" localSheetId="5">'Desloc. (1)'!#REF!</definedName>
    <definedName name="_Toc172740634" localSheetId="6">'Desloc. (2)'!#REF!</definedName>
    <definedName name="_Toc172740634" localSheetId="7">'Desloc. (3)'!#REF!</definedName>
    <definedName name="_Toc172740634" localSheetId="8">'Desloc. (4)'!#REF!</definedName>
    <definedName name="_Toc172740634" localSheetId="9">'Desloc. (5)'!#REF!</definedName>
    <definedName name="_Toc172740634" localSheetId="2">'Energia (2)'!#REF!</definedName>
    <definedName name="_Toc172740634" localSheetId="11">'Esp. alug. '!#REF!</definedName>
    <definedName name="_Toc172740634" localSheetId="3">'F-Gases'!#REF!</definedName>
    <definedName name="_Toc172740634" localSheetId="12">'Outras entid.'!#REF!</definedName>
    <definedName name="_Toc172740634" localSheetId="10">'Resíd. - Energ.'!#REF!</definedName>
    <definedName name="_Toc172740635" localSheetId="5">'Desloc. (1)'!#REF!</definedName>
    <definedName name="_Toc172740635" localSheetId="6">'Desloc. (2)'!#REF!</definedName>
    <definedName name="_Toc172740635" localSheetId="7">'Desloc. (3)'!#REF!</definedName>
    <definedName name="_Toc172740635" localSheetId="8">'Desloc. (4)'!#REF!</definedName>
    <definedName name="_Toc172740635" localSheetId="9">'Desloc. (5)'!#REF!</definedName>
    <definedName name="_Toc172740635" localSheetId="2">'Energia (2)'!#REF!</definedName>
    <definedName name="_Toc172740635" localSheetId="11">'Esp. alug. '!#REF!</definedName>
    <definedName name="_Toc172740635" localSheetId="3">'F-Gases'!#REF!</definedName>
    <definedName name="_Toc172740635" localSheetId="12">'Outras entid.'!#REF!</definedName>
    <definedName name="_Toc172740635" localSheetId="10">'Resíd. - Energ.'!#REF!</definedName>
    <definedName name="AterrEmiProcs">#REF!</definedName>
    <definedName name="CMP2ENERGT">#REF!</definedName>
    <definedName name="CMP2ENG">#REF!</definedName>
    <definedName name="CMP2Fgas1">#REF!</definedName>
    <definedName name="CMP2Fgas2">#REF!</definedName>
    <definedName name="CMP2TRAveic">#REF!</definedName>
    <definedName name="CMP3ENERGT">#REF!</definedName>
    <definedName name="CMP3ENG">#REF!</definedName>
    <definedName name="CMP3Fgas1">#REF!</definedName>
    <definedName name="CMP3Fgas2">#REF!</definedName>
    <definedName name="CMP3TRAveic">#REF!</definedName>
    <definedName name="Comb_fix">#REF!</definedName>
    <definedName name="Comb_movel">#REF!</definedName>
    <definedName name="ConvEnerg">#REF!</definedName>
    <definedName name="DA2Fgas1">#REF!</definedName>
    <definedName name="DA2Fgas2">#REF!</definedName>
    <definedName name="DAENG2">#REF!</definedName>
    <definedName name="EF_Comb_fix">#REF!</definedName>
    <definedName name="EF_Comb_M_Energ">#REF!</definedName>
    <definedName name="EF_Comb_M_km">#REF!</definedName>
    <definedName name="EF_Comb_MW_Energ">#REF!</definedName>
    <definedName name="EF_Comb_MW_km">#REF!</definedName>
    <definedName name="EF_ELC">#REF!</definedName>
    <definedName name="ENERGTDA2">#REF!</definedName>
    <definedName name="ENERGTM2">#REF!</definedName>
    <definedName name="ENERGTMB2">#REF!</definedName>
    <definedName name="PAG_List">#REF!</definedName>
    <definedName name="TM2Fgas1">#REF!</definedName>
    <definedName name="TM2Fgas2">#REF!</definedName>
    <definedName name="TMB2Fgas1">#REF!</definedName>
    <definedName name="TMB2Fgas2">#REF!</definedName>
    <definedName name="TMBENG2">#REF!</definedName>
    <definedName name="TMENG2">#REF!</definedName>
    <definedName name="TRADAveic2">#REF!</definedName>
    <definedName name="TRATMBveic2">#REF!</definedName>
    <definedName name="TRATMveic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30" l="1"/>
  <c r="C7" i="37"/>
  <c r="C7" i="35"/>
  <c r="C7" i="34"/>
  <c r="C7" i="33"/>
  <c r="C7" i="31"/>
  <c r="C7" i="30"/>
  <c r="C7" i="29"/>
  <c r="C7" i="28"/>
  <c r="C7" i="40"/>
  <c r="C7" i="27"/>
  <c r="C7" i="26"/>
  <c r="C7" i="39"/>
  <c r="I24" i="40" l="1"/>
  <c r="I23" i="40"/>
  <c r="I22" i="40"/>
  <c r="I21" i="40"/>
  <c r="I20" i="40"/>
  <c r="I19" i="40"/>
  <c r="I18" i="40"/>
  <c r="I17" i="40"/>
  <c r="I16" i="40"/>
  <c r="I15" i="40"/>
  <c r="I27" i="40"/>
  <c r="I26" i="40"/>
  <c r="I25" i="40"/>
  <c r="I14" i="40"/>
  <c r="K49" i="40"/>
  <c r="M48" i="40"/>
  <c r="I54" i="40"/>
  <c r="I53" i="40"/>
  <c r="I29" i="40"/>
  <c r="I28" i="40"/>
  <c r="I13" i="40"/>
  <c r="I33" i="39"/>
  <c r="I32" i="39"/>
  <c r="I31" i="39"/>
  <c r="I30" i="39"/>
  <c r="I29" i="39"/>
  <c r="I28" i="39"/>
  <c r="I27" i="39"/>
  <c r="I26" i="39"/>
  <c r="I25" i="39"/>
  <c r="I24" i="39"/>
  <c r="I23" i="39"/>
  <c r="I22" i="39"/>
  <c r="I21" i="39"/>
  <c r="I20" i="39"/>
  <c r="I19" i="39"/>
  <c r="I18" i="39"/>
  <c r="I17" i="39"/>
  <c r="I16" i="39"/>
  <c r="I15" i="39"/>
  <c r="I14" i="39"/>
  <c r="I13" i="39"/>
  <c r="D123" i="31"/>
  <c r="D122" i="31"/>
  <c r="D121" i="31"/>
  <c r="D120" i="31"/>
  <c r="D94" i="31"/>
  <c r="D93" i="31"/>
  <c r="D92" i="31"/>
  <c r="D91" i="31"/>
  <c r="D90" i="31"/>
  <c r="D89" i="31"/>
  <c r="D88" i="31"/>
  <c r="D87" i="31"/>
  <c r="D102" i="31"/>
  <c r="D101" i="31"/>
  <c r="D100" i="31"/>
  <c r="D99" i="31"/>
  <c r="D98" i="31"/>
  <c r="D97" i="31"/>
  <c r="D96" i="31"/>
  <c r="D95" i="31"/>
  <c r="D63" i="31"/>
  <c r="D62" i="31"/>
  <c r="D61" i="31"/>
  <c r="D60" i="31"/>
  <c r="D32" i="31"/>
  <c r="D31" i="31"/>
  <c r="D30" i="31"/>
  <c r="D29" i="31"/>
  <c r="D28" i="31"/>
  <c r="D27" i="31"/>
  <c r="D26" i="31"/>
  <c r="D25" i="31"/>
  <c r="D40" i="31"/>
  <c r="D39" i="31"/>
  <c r="D38" i="31"/>
  <c r="D37" i="31"/>
  <c r="D36" i="31"/>
  <c r="D35" i="31"/>
  <c r="D34" i="31"/>
  <c r="D33" i="31"/>
  <c r="G7" i="40" l="1"/>
  <c r="G7" i="39"/>
  <c r="D109" i="30" l="1"/>
  <c r="D108" i="30"/>
  <c r="D107" i="30"/>
  <c r="D106" i="30"/>
  <c r="D90" i="30"/>
  <c r="D89" i="30"/>
  <c r="D96" i="30"/>
  <c r="D95" i="30"/>
  <c r="D94" i="30"/>
  <c r="D93" i="30"/>
  <c r="D92" i="30"/>
  <c r="D91" i="30"/>
  <c r="D88" i="30"/>
  <c r="D87" i="30"/>
  <c r="D86" i="30"/>
  <c r="D85" i="30"/>
  <c r="D84" i="30"/>
  <c r="D83" i="30"/>
  <c r="D82" i="30"/>
  <c r="D81" i="30"/>
  <c r="D55" i="30"/>
  <c r="D54" i="30"/>
  <c r="D53" i="30"/>
  <c r="D52" i="30"/>
  <c r="D51" i="30"/>
  <c r="D50" i="30"/>
  <c r="D49" i="30"/>
  <c r="D48" i="30"/>
  <c r="J24" i="33"/>
  <c r="D18" i="29"/>
  <c r="D17" i="29"/>
  <c r="D14" i="31"/>
  <c r="D115" i="30"/>
  <c r="I50" i="27"/>
  <c r="I49" i="27"/>
  <c r="I48" i="27"/>
  <c r="I47" i="27"/>
  <c r="I46" i="27"/>
  <c r="I45" i="27"/>
  <c r="I44" i="27"/>
  <c r="I43" i="27"/>
  <c r="I42" i="27"/>
  <c r="I41" i="27"/>
  <c r="I40" i="27"/>
  <c r="I39" i="27"/>
  <c r="I35" i="27"/>
  <c r="I34" i="27"/>
  <c r="I33" i="27"/>
  <c r="I32" i="27"/>
  <c r="I31" i="27"/>
  <c r="I30" i="27"/>
  <c r="I29" i="27"/>
  <c r="I28" i="27"/>
  <c r="I27" i="27"/>
  <c r="I26" i="27"/>
  <c r="I25" i="27"/>
  <c r="I24" i="27"/>
  <c r="I23" i="27"/>
  <c r="I22" i="27"/>
  <c r="I21" i="27"/>
  <c r="I20" i="27"/>
  <c r="I19" i="27"/>
  <c r="I29" i="37"/>
  <c r="J29" i="37" s="1"/>
  <c r="M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35" i="28"/>
  <c r="K34" i="28"/>
  <c r="K65" i="28"/>
  <c r="K64" i="28"/>
  <c r="I18" i="34"/>
  <c r="J19" i="37"/>
  <c r="J20" i="37"/>
  <c r="J21" i="37"/>
  <c r="J22" i="37"/>
  <c r="J23" i="37"/>
  <c r="J26" i="37"/>
  <c r="J27" i="37"/>
  <c r="J28" i="37"/>
  <c r="J32" i="37"/>
  <c r="I25" i="37"/>
  <c r="J25" i="37" s="1"/>
  <c r="I24" i="37"/>
  <c r="J24" i="37" s="1"/>
  <c r="I34" i="37"/>
  <c r="J34" i="37" s="1"/>
  <c r="I33" i="37"/>
  <c r="J33" i="37" s="1"/>
  <c r="I30" i="37"/>
  <c r="J30" i="37" s="1"/>
  <c r="I17" i="37"/>
  <c r="J17" i="37" s="1"/>
  <c r="I33" i="35"/>
  <c r="I32" i="35"/>
  <c r="I31" i="35"/>
  <c r="I24" i="35"/>
  <c r="I23" i="35"/>
  <c r="I22" i="35"/>
  <c r="I15" i="35"/>
  <c r="I14" i="35"/>
  <c r="I33" i="26"/>
  <c r="I32" i="26"/>
  <c r="I31" i="26"/>
  <c r="I30" i="26"/>
  <c r="I29" i="26"/>
  <c r="I28" i="26"/>
  <c r="I27" i="26"/>
  <c r="I26" i="26"/>
  <c r="I25" i="26"/>
  <c r="I24" i="26"/>
  <c r="I23" i="26"/>
  <c r="I22" i="26"/>
  <c r="I21" i="26"/>
  <c r="I20" i="26"/>
  <c r="I19" i="26"/>
  <c r="I18" i="26"/>
  <c r="I17" i="26"/>
  <c r="I16" i="26"/>
  <c r="I15" i="26"/>
  <c r="I14" i="26"/>
  <c r="I13" i="26"/>
  <c r="I13" i="35"/>
  <c r="I36" i="35"/>
  <c r="I35" i="35"/>
  <c r="I27" i="35"/>
  <c r="I26" i="35"/>
  <c r="I18" i="35"/>
  <c r="I17" i="35"/>
  <c r="I14" i="34"/>
  <c r="I13" i="34"/>
  <c r="G7" i="34" s="1"/>
  <c r="I23" i="33"/>
  <c r="I15" i="33"/>
  <c r="I17" i="33"/>
  <c r="I13" i="33"/>
  <c r="K67" i="28"/>
  <c r="K66" i="28"/>
  <c r="K36" i="28"/>
  <c r="K37" i="28"/>
  <c r="I18" i="27"/>
  <c r="D116" i="31"/>
  <c r="D117" i="31"/>
  <c r="D131" i="31"/>
  <c r="D130" i="31"/>
  <c r="D129" i="31"/>
  <c r="D128" i="31"/>
  <c r="D127" i="31"/>
  <c r="D126" i="31"/>
  <c r="D125" i="31"/>
  <c r="D124" i="31"/>
  <c r="D119" i="31"/>
  <c r="D118" i="31"/>
  <c r="D112" i="31"/>
  <c r="D111" i="31"/>
  <c r="D110" i="31"/>
  <c r="D109" i="31"/>
  <c r="D108" i="31"/>
  <c r="D107" i="31"/>
  <c r="D106" i="31"/>
  <c r="D105" i="31"/>
  <c r="D104" i="31"/>
  <c r="D103" i="31"/>
  <c r="D86" i="31"/>
  <c r="D85" i="31"/>
  <c r="D84" i="31"/>
  <c r="D83" i="31"/>
  <c r="D82" i="31"/>
  <c r="D81" i="31"/>
  <c r="D80" i="31"/>
  <c r="D79" i="31"/>
  <c r="D78" i="31"/>
  <c r="D77" i="31"/>
  <c r="D76" i="31"/>
  <c r="D75" i="31"/>
  <c r="D50" i="27"/>
  <c r="D49" i="27"/>
  <c r="D48" i="27"/>
  <c r="D47" i="27"/>
  <c r="D46" i="27"/>
  <c r="D45" i="27"/>
  <c r="D44" i="27"/>
  <c r="D43" i="27"/>
  <c r="D42" i="27"/>
  <c r="D41" i="27"/>
  <c r="D40" i="27"/>
  <c r="D39" i="27"/>
  <c r="D18" i="27"/>
  <c r="D19" i="27"/>
  <c r="D20" i="27"/>
  <c r="D21" i="27"/>
  <c r="D22" i="27"/>
  <c r="D23" i="27"/>
  <c r="D24" i="27"/>
  <c r="D25" i="27"/>
  <c r="D26" i="27"/>
  <c r="D27" i="27"/>
  <c r="D28" i="27"/>
  <c r="D29" i="27"/>
  <c r="D30" i="27"/>
  <c r="D31" i="27"/>
  <c r="D32" i="27"/>
  <c r="D33" i="27"/>
  <c r="D34" i="27"/>
  <c r="D35" i="27"/>
  <c r="D13" i="29"/>
  <c r="I31" i="37"/>
  <c r="J31" i="37" s="1"/>
  <c r="I18" i="37"/>
  <c r="J18" i="37" s="1"/>
  <c r="I16" i="37"/>
  <c r="J16" i="37" s="1"/>
  <c r="I15" i="37"/>
  <c r="J15" i="37" s="1"/>
  <c r="I14" i="37"/>
  <c r="J14" i="37" s="1"/>
  <c r="I13" i="37"/>
  <c r="D69" i="31"/>
  <c r="D68" i="31"/>
  <c r="D67" i="31"/>
  <c r="D66" i="31"/>
  <c r="D65" i="31"/>
  <c r="D64" i="31"/>
  <c r="D59" i="31"/>
  <c r="D58" i="31"/>
  <c r="D57" i="31"/>
  <c r="D56" i="31"/>
  <c r="D55" i="31"/>
  <c r="D54" i="31"/>
  <c r="D50" i="31"/>
  <c r="D49" i="31"/>
  <c r="D48" i="31"/>
  <c r="D47" i="31"/>
  <c r="D46" i="31"/>
  <c r="D45" i="31"/>
  <c r="D44" i="31"/>
  <c r="D43" i="31"/>
  <c r="D42" i="31"/>
  <c r="D41" i="31"/>
  <c r="D24" i="31"/>
  <c r="D23" i="31"/>
  <c r="D22" i="31"/>
  <c r="D21" i="31"/>
  <c r="D20" i="31"/>
  <c r="D19" i="31"/>
  <c r="D18" i="31"/>
  <c r="D17" i="31"/>
  <c r="D16" i="31"/>
  <c r="D15" i="31"/>
  <c r="D13" i="31"/>
  <c r="D111" i="30"/>
  <c r="D110" i="30"/>
  <c r="D70" i="30"/>
  <c r="D69" i="30"/>
  <c r="D68" i="30"/>
  <c r="D67" i="30"/>
  <c r="D16" i="30"/>
  <c r="D15" i="30"/>
  <c r="D14" i="30"/>
  <c r="D37" i="30"/>
  <c r="D36" i="30"/>
  <c r="D35" i="30"/>
  <c r="D34" i="30"/>
  <c r="D33" i="30"/>
  <c r="D32" i="30"/>
  <c r="D31" i="30"/>
  <c r="D30" i="30"/>
  <c r="D113" i="30"/>
  <c r="D112" i="30"/>
  <c r="D114" i="30"/>
  <c r="D105" i="30"/>
  <c r="D104" i="30"/>
  <c r="D103" i="30"/>
  <c r="D102" i="30"/>
  <c r="D101" i="30"/>
  <c r="D100" i="30"/>
  <c r="D80" i="30"/>
  <c r="D79" i="30"/>
  <c r="D78" i="30"/>
  <c r="D77" i="30"/>
  <c r="D76" i="30"/>
  <c r="D75" i="30"/>
  <c r="D74" i="30"/>
  <c r="D73" i="30"/>
  <c r="D72" i="30"/>
  <c r="D71" i="30"/>
  <c r="D66" i="30"/>
  <c r="D65" i="30"/>
  <c r="D64" i="30"/>
  <c r="D63" i="30"/>
  <c r="D62" i="30"/>
  <c r="D61" i="30"/>
  <c r="D60" i="30"/>
  <c r="D59" i="30"/>
  <c r="D47" i="30"/>
  <c r="D46" i="30"/>
  <c r="D45" i="30"/>
  <c r="D44" i="30"/>
  <c r="D43" i="30"/>
  <c r="D42" i="30"/>
  <c r="D41" i="30"/>
  <c r="D40" i="30"/>
  <c r="D39" i="30"/>
  <c r="D38" i="30"/>
  <c r="D29" i="30"/>
  <c r="D28" i="30"/>
  <c r="D27" i="30"/>
  <c r="D26" i="30"/>
  <c r="D25" i="30"/>
  <c r="D24" i="30"/>
  <c r="D23" i="30"/>
  <c r="D22" i="30"/>
  <c r="D21" i="30"/>
  <c r="D20" i="30"/>
  <c r="D38" i="29"/>
  <c r="D37" i="29"/>
  <c r="D43" i="29"/>
  <c r="D44" i="29"/>
  <c r="D45" i="29"/>
  <c r="D46" i="29"/>
  <c r="D47" i="29"/>
  <c r="D48" i="29"/>
  <c r="D42" i="29"/>
  <c r="D14" i="29"/>
  <c r="D15" i="29"/>
  <c r="D16" i="29"/>
  <c r="D19" i="29"/>
  <c r="G7" i="33" l="1"/>
  <c r="AC25" i="38" s="1"/>
  <c r="G7" i="27"/>
  <c r="AC18" i="38" s="1"/>
  <c r="G7" i="28"/>
  <c r="AC19" i="38" s="1"/>
  <c r="AC26" i="38"/>
  <c r="G7" i="26"/>
  <c r="AC17" i="38" s="1"/>
  <c r="G7" i="37"/>
  <c r="AC28" i="38" s="1"/>
  <c r="G7" i="35"/>
  <c r="AC27" i="38" s="1"/>
  <c r="G7" i="31"/>
  <c r="AC23" i="38" s="1"/>
  <c r="G7" i="30"/>
  <c r="AC22" i="38" s="1"/>
  <c r="G7" i="29"/>
  <c r="AC20"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José Barroso</author>
  </authors>
  <commentList>
    <comment ref="D8" authorId="0" shapeId="0" xr:uid="{35C9A188-12CA-7645-A262-9189A909EE65}">
      <text>
        <r>
          <rPr>
            <sz val="10"/>
            <color rgb="FF000000"/>
            <rFont val="Tahoma"/>
            <family val="2"/>
          </rPr>
          <t xml:space="preserve">Designação da UO ou da sub-unidade organizacional.
</t>
        </r>
        <r>
          <rPr>
            <sz val="10"/>
            <color rgb="FF000000"/>
            <rFont val="Tahoma"/>
            <family val="2"/>
          </rPr>
          <t xml:space="preserve">
</t>
        </r>
        <r>
          <rPr>
            <sz val="10"/>
            <color rgb="FF000000"/>
            <rFont val="Tahoma"/>
            <family val="2"/>
          </rPr>
          <t>Cada UO (e sub-unidade rganizacional, quando aplicável) terá o seu ficheiro de registo de dados de atividade.</t>
        </r>
      </text>
    </comment>
    <comment ref="Q8" authorId="0" shapeId="0" xr:uid="{5DBFE89C-0B96-7B4E-872C-3491AD85B1BE}">
      <text>
        <r>
          <rPr>
            <sz val="10"/>
            <color rgb="FF000000"/>
            <rFont val="Tahoma"/>
            <family val="2"/>
          </rPr>
          <t>Nome da pessoa responsável pelo registo dos dados de atividade.</t>
        </r>
      </text>
    </comment>
    <comment ref="D10" authorId="0" shapeId="0" xr:uid="{D603DE24-1FAB-E341-AA1D-26F872479674}">
      <text>
        <r>
          <rPr>
            <sz val="10"/>
            <color rgb="FF000000"/>
            <rFont val="Tahoma"/>
            <family val="2"/>
          </rPr>
          <t>Ano a que se reportam os dados de atividade, a selecionar da lista.</t>
        </r>
      </text>
    </comment>
    <comment ref="Q10" authorId="1" shapeId="0" xr:uid="{81DD5242-B352-444E-B43B-B65FBE5A7726}">
      <text>
        <r>
          <rPr>
            <sz val="9"/>
            <color rgb="FF000000"/>
            <rFont val="Tahoma"/>
            <family val="2"/>
          </rPr>
          <t>No formato DD/MM/AAAA</t>
        </r>
      </text>
    </comment>
    <comment ref="L12" authorId="1" shapeId="0" xr:uid="{75E9729C-DC14-437E-BC70-3FF36AC673E7}">
      <text>
        <r>
          <rPr>
            <sz val="11"/>
            <color rgb="FF000000"/>
            <rFont val="Tahoma"/>
            <family val="2"/>
          </rPr>
          <t xml:space="preserve">Clicando em cima de cada item do Índice será direcionado para a respetiva área de registo de dados.
</t>
        </r>
        <r>
          <rPr>
            <sz val="11"/>
            <color rgb="FF000000"/>
            <rFont val="Tahoma"/>
            <family val="2"/>
          </rPr>
          <t xml:space="preserve">
</t>
        </r>
        <r>
          <rPr>
            <sz val="11"/>
            <color rgb="FF000000"/>
            <rFont val="Tahoma"/>
            <family val="2"/>
          </rPr>
          <t xml:space="preserve">Do lado esquerdo do Índice estão listados os Separadores do ficheiro (por tema).
</t>
        </r>
        <r>
          <rPr>
            <sz val="11"/>
            <color rgb="FF000000"/>
            <rFont val="Tahoma"/>
            <family val="2"/>
          </rPr>
          <t xml:space="preserve"> 
</t>
        </r>
        <r>
          <rPr>
            <sz val="11"/>
            <color rgb="FF000000"/>
            <rFont val="Tahoma"/>
            <family val="2"/>
          </rPr>
          <t>Do lado direito do Índice os diferentes tipos de informação a registar (Partes de A. a 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José Barroso</author>
  </authors>
  <commentList>
    <comment ref="D11" authorId="0" shapeId="0" xr:uid="{6E32AEDA-EC01-41D7-8615-812F3314323C}">
      <text>
        <r>
          <rPr>
            <sz val="9"/>
            <color indexed="81"/>
            <rFont val="Tahoma"/>
            <family val="2"/>
          </rPr>
          <t>Os valores devem ser expressos nas unidades apresentadas</t>
        </r>
      </text>
    </comment>
    <comment ref="F11" authorId="0" shapeId="0" xr:uid="{9C5A1C43-15A9-41F6-8244-6197DBF7D97C}">
      <text>
        <r>
          <rPr>
            <sz val="9"/>
            <color indexed="81"/>
            <rFont val="Tahoma"/>
            <family val="2"/>
          </rPr>
          <t>Selecionar a fonte da informação a partir da lista 
(informação complementar pode ser inscrita no campo 'Notas')</t>
        </r>
      </text>
    </comment>
    <comment ref="G11" authorId="0" shapeId="0" xr:uid="{92908E48-F1E1-4A10-8C5A-12322DFD1E6E}">
      <text>
        <r>
          <rPr>
            <sz val="9"/>
            <color indexed="81"/>
            <rFont val="Tahoma"/>
            <family val="2"/>
          </rPr>
          <t xml:space="preserve"> Campos de texto livre</t>
        </r>
      </text>
    </comment>
    <comment ref="H11" authorId="0" shapeId="0" xr:uid="{098C0062-8725-4F13-AF57-55C04FB34DAD}">
      <text>
        <r>
          <rPr>
            <sz val="9"/>
            <color indexed="81"/>
            <rFont val="Tahoma"/>
            <family val="2"/>
          </rPr>
          <t>Campos de texto livre</t>
        </r>
      </text>
    </comment>
    <comment ref="C14" authorId="0" shapeId="0" xr:uid="{4911B9CA-CFDE-4586-B8A2-484DB7A66754}">
      <text>
        <r>
          <rPr>
            <sz val="9"/>
            <color indexed="81"/>
            <rFont val="Tahoma"/>
            <family val="2"/>
          </rPr>
          <t>Devem ser contabilizadas todas as viagens de ida e todas as viagens de volta 
(p.e. 1 ida + 1 volta = 2 viagens)</t>
        </r>
      </text>
    </comment>
    <comment ref="C16" authorId="0" shapeId="0" xr:uid="{10FD3882-3630-47EF-BF95-26CCFFD780C1}">
      <text>
        <r>
          <rPr>
            <sz val="9"/>
            <color indexed="81"/>
            <rFont val="Tahoma"/>
            <family val="2"/>
          </rPr>
          <t>Devem ser contabilizadas todas as viagens de ida e todas as viagens de volta 
(p.e. 1 ida + 1 volta = 2 viagens)</t>
        </r>
      </text>
    </comment>
    <comment ref="C18" authorId="0" shapeId="0" xr:uid="{7B7C590A-00B1-49CB-9811-98EF48527BF6}">
      <text>
        <r>
          <rPr>
            <sz val="9"/>
            <color indexed="81"/>
            <rFont val="Tahoma"/>
            <family val="2"/>
          </rPr>
          <t>Devem ser contabilizadas todas as viagens de ida e todas as viagens de volta 
(p.e. 1 ida + 1 volta = 2 viagens)</t>
        </r>
      </text>
    </comment>
    <comment ref="D20" authorId="0" shapeId="0" xr:uid="{DCAED95F-64D1-4904-A41F-340EC052A32F}">
      <text>
        <r>
          <rPr>
            <sz val="9"/>
            <color indexed="81"/>
            <rFont val="Tahoma"/>
            <family val="2"/>
          </rPr>
          <t>Distâncias devem ser expressas em Quilómetro
Para selecionar unidades de quantidade, selecionar da lista</t>
        </r>
      </text>
    </comment>
    <comment ref="F20" authorId="0" shapeId="0" xr:uid="{A79393F7-EFDB-4F93-B9D5-3B758C238C73}">
      <text>
        <r>
          <rPr>
            <sz val="9"/>
            <color rgb="FF000000"/>
            <rFont val="Tahoma"/>
            <family val="2"/>
          </rPr>
          <t xml:space="preserve">Selecionar a fonte da informação a partir da lista 
</t>
        </r>
        <r>
          <rPr>
            <sz val="9"/>
            <color rgb="FF000000"/>
            <rFont val="Tahoma"/>
            <family val="2"/>
          </rPr>
          <t>(informação complementar pode ser inscrita no campo 'Notas')</t>
        </r>
      </text>
    </comment>
    <comment ref="G20" authorId="0" shapeId="0" xr:uid="{1B528FE3-E6A5-4F4E-A2ED-62014B1788EE}">
      <text>
        <r>
          <rPr>
            <sz val="9"/>
            <color indexed="81"/>
            <rFont val="Tahoma"/>
            <family val="2"/>
          </rPr>
          <t xml:space="preserve"> Campos de texto livre</t>
        </r>
      </text>
    </comment>
    <comment ref="H20" authorId="0" shapeId="0" xr:uid="{029E8CF2-0D9A-465C-8395-3C81A5BD2201}">
      <text>
        <r>
          <rPr>
            <sz val="9"/>
            <color indexed="81"/>
            <rFont val="Tahoma"/>
            <family val="2"/>
          </rPr>
          <t>Campos de texto livre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José Barroso</author>
  </authors>
  <commentList>
    <comment ref="D11" authorId="0" shapeId="0" xr:uid="{BB4AB1C6-912D-4B0F-9DD3-5F6CEF72F8C8}">
      <text>
        <r>
          <rPr>
            <b/>
            <sz val="9"/>
            <color indexed="81"/>
            <rFont val="Tahoma"/>
            <family val="2"/>
          </rPr>
          <t xml:space="preserve"> </t>
        </r>
        <r>
          <rPr>
            <sz val="9"/>
            <color indexed="81"/>
            <rFont val="Tahoma"/>
            <family val="2"/>
          </rPr>
          <t>Selecionar unidade a partir da lista</t>
        </r>
      </text>
    </comment>
    <comment ref="F11" authorId="0" shapeId="0" xr:uid="{B7C5281D-05ED-4E67-827E-22F78C112808}">
      <text>
        <r>
          <rPr>
            <sz val="9"/>
            <color indexed="81"/>
            <rFont val="Tahoma"/>
            <family val="2"/>
          </rPr>
          <t>Selecionar a fonte da informação a partir da lista 
(informação complementar pode ser inscrita no campo 'Notas')</t>
        </r>
      </text>
    </comment>
    <comment ref="G11" authorId="0" shapeId="0" xr:uid="{6FBE794B-425E-44EC-9B84-AF0610A216B1}">
      <text>
        <r>
          <rPr>
            <b/>
            <sz val="9"/>
            <color indexed="81"/>
            <rFont val="Tahoma"/>
            <family val="2"/>
          </rPr>
          <t xml:space="preserve"> </t>
        </r>
        <r>
          <rPr>
            <sz val="9"/>
            <color indexed="81"/>
            <rFont val="Tahoma"/>
            <family val="2"/>
          </rPr>
          <t>Campos de texto livre</t>
        </r>
      </text>
    </comment>
    <comment ref="H11" authorId="0" shapeId="0" xr:uid="{5D85EA11-98B0-464D-AAF9-F0F548078B68}">
      <text>
        <r>
          <rPr>
            <sz val="9"/>
            <color indexed="81"/>
            <rFont val="Tahoma"/>
            <family val="2"/>
          </rPr>
          <t>Campos de texto livre</t>
        </r>
      </text>
    </comment>
    <comment ref="F16" authorId="0" shapeId="0" xr:uid="{0A867173-E731-45E7-AA8A-12D346BD856A}">
      <text>
        <r>
          <rPr>
            <sz val="9"/>
            <color indexed="81"/>
            <rFont val="Tahoma"/>
            <family val="2"/>
          </rPr>
          <t>Selecionar a fonte da informação a partir da lista 
(informação complementar pode ser inscrita no campo 'Notas')</t>
        </r>
      </text>
    </comment>
    <comment ref="G16" authorId="0" shapeId="0" xr:uid="{D575EAD5-DD71-477B-A180-C3178A81A443}">
      <text>
        <r>
          <rPr>
            <b/>
            <sz val="9"/>
            <color indexed="81"/>
            <rFont val="Tahoma"/>
            <family val="2"/>
          </rPr>
          <t xml:space="preserve"> </t>
        </r>
        <r>
          <rPr>
            <sz val="9"/>
            <color indexed="81"/>
            <rFont val="Tahoma"/>
            <family val="2"/>
          </rPr>
          <t>Campos de texto livre</t>
        </r>
      </text>
    </comment>
    <comment ref="H16" authorId="0" shapeId="0" xr:uid="{7C9B0F1A-3D59-43AC-9A82-2380F488D430}">
      <text>
        <r>
          <rPr>
            <sz val="9"/>
            <color indexed="81"/>
            <rFont val="Tahoma"/>
            <family val="2"/>
          </rPr>
          <t>Campos de texto livre</t>
        </r>
      </text>
    </comment>
    <comment ref="D22" authorId="0" shapeId="0" xr:uid="{9986F15F-F425-4C1B-B7CE-404D10CEB5EC}">
      <text>
        <r>
          <rPr>
            <sz val="9"/>
            <color indexed="81"/>
            <rFont val="Tahoma"/>
            <family val="2"/>
          </rPr>
          <t>Os valores devem ser expressos em Quilowatt.hora</t>
        </r>
      </text>
    </comment>
    <comment ref="F22" authorId="0" shapeId="0" xr:uid="{9022AE07-9BB3-4C34-AB00-206F62803459}">
      <text>
        <r>
          <rPr>
            <sz val="9"/>
            <color indexed="81"/>
            <rFont val="Tahoma"/>
            <family val="2"/>
          </rPr>
          <t>Selecionar a fonte da informação a partir da lista 
(informação complementar pode ser inscrita no campo 'Notas')</t>
        </r>
      </text>
    </comment>
    <comment ref="G22" authorId="0" shapeId="0" xr:uid="{4BC474EE-7BF4-4E3C-916E-C11BB16D9DE4}">
      <text>
        <r>
          <rPr>
            <b/>
            <sz val="9"/>
            <color indexed="81"/>
            <rFont val="Tahoma"/>
            <family val="2"/>
          </rPr>
          <t xml:space="preserve"> </t>
        </r>
        <r>
          <rPr>
            <sz val="9"/>
            <color indexed="81"/>
            <rFont val="Tahoma"/>
            <family val="2"/>
          </rPr>
          <t>Campos de texto livre</t>
        </r>
      </text>
    </comment>
    <comment ref="H22" authorId="0" shapeId="0" xr:uid="{D6BFA033-5B83-4F1E-B9C1-98F599DC3E05}">
      <text>
        <r>
          <rPr>
            <sz val="9"/>
            <color rgb="FF000000"/>
            <rFont val="Tahoma"/>
            <family val="2"/>
          </rPr>
          <t>Campos de texto livre</t>
        </r>
      </text>
    </comment>
    <comment ref="D27" authorId="0" shapeId="0" xr:uid="{71B94D27-F0B4-48C0-BDE4-C7B38D7D30E4}">
      <text>
        <r>
          <rPr>
            <sz val="9"/>
            <color indexed="81"/>
            <rFont val="Tahoma"/>
            <family val="2"/>
          </rPr>
          <t>Os valores devem ser expressos nas unidades apresentadas</t>
        </r>
      </text>
    </comment>
    <comment ref="F27" authorId="0" shapeId="0" xr:uid="{5592C7D1-3994-4225-BC33-5FB7AC66EE25}">
      <text>
        <r>
          <rPr>
            <sz val="9"/>
            <color indexed="81"/>
            <rFont val="Tahoma"/>
            <family val="2"/>
          </rPr>
          <t>Selecionar a fonte da informação a partir da lista 
(informação complementar pode ser inscrita no campo 'Notas')</t>
        </r>
      </text>
    </comment>
    <comment ref="G27" authorId="0" shapeId="0" xr:uid="{C36B0E5E-5A33-47EA-B104-97570B0C4B35}">
      <text>
        <r>
          <rPr>
            <b/>
            <sz val="9"/>
            <color indexed="81"/>
            <rFont val="Tahoma"/>
            <family val="2"/>
          </rPr>
          <t xml:space="preserve"> </t>
        </r>
        <r>
          <rPr>
            <sz val="9"/>
            <color indexed="81"/>
            <rFont val="Tahoma"/>
            <family val="2"/>
          </rPr>
          <t>Campos de texto livre</t>
        </r>
      </text>
    </comment>
    <comment ref="H27" authorId="0" shapeId="0" xr:uid="{08CBB701-AD37-410A-AA5C-9C1E4A6E2A23}">
      <text>
        <r>
          <rPr>
            <sz val="9"/>
            <color indexed="81"/>
            <rFont val="Tahoma"/>
            <family val="2"/>
          </rPr>
          <t>Campos de texto livre</t>
        </r>
      </text>
    </comment>
    <comment ref="D35" authorId="0" shapeId="0" xr:uid="{A814B49A-CB30-4974-8878-C118E9AB2946}">
      <text>
        <r>
          <rPr>
            <sz val="9"/>
            <color indexed="81"/>
            <rFont val="Tahoma"/>
            <family val="2"/>
          </rPr>
          <t>Os valores devem ser expressos nas unidades apresentadas</t>
        </r>
      </text>
    </comment>
    <comment ref="F35" authorId="0" shapeId="0" xr:uid="{D4C50AA8-E467-4D70-BFB0-6F60978B3541}">
      <text>
        <r>
          <rPr>
            <sz val="9"/>
            <color indexed="81"/>
            <rFont val="Tahoma"/>
            <family val="2"/>
          </rPr>
          <t>Selecionar a fonte da informação a partir da lista 
(informação complementar pode ser inscrita no campo 'Notas')</t>
        </r>
      </text>
    </comment>
    <comment ref="G35" authorId="0" shapeId="0" xr:uid="{BA491993-7569-427B-AF28-F5EDF794F682}">
      <text>
        <r>
          <rPr>
            <b/>
            <sz val="9"/>
            <color rgb="FF000000"/>
            <rFont val="Tahoma"/>
            <family val="2"/>
          </rPr>
          <t xml:space="preserve"> </t>
        </r>
        <r>
          <rPr>
            <sz val="9"/>
            <color rgb="FF000000"/>
            <rFont val="Tahoma"/>
            <family val="2"/>
          </rPr>
          <t>Campos de texto livre</t>
        </r>
      </text>
    </comment>
    <comment ref="H35" authorId="0" shapeId="0" xr:uid="{DE64C067-AB56-49F2-B910-901D0B4AA075}">
      <text>
        <r>
          <rPr>
            <sz val="9"/>
            <color indexed="81"/>
            <rFont val="Tahoma"/>
            <family val="2"/>
          </rPr>
          <t>Campos de texto livre</t>
        </r>
      </text>
    </comment>
    <comment ref="C37" authorId="0" shapeId="0" xr:uid="{EABD654D-7229-42E2-8DC6-8FC8A10B15C7}">
      <text>
        <r>
          <rPr>
            <sz val="9"/>
            <color indexed="81"/>
            <rFont val="Tahoma"/>
            <family val="2"/>
          </rPr>
          <t xml:space="preserve"> (incluídos nos consumos globais da SU)</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José Barroso</author>
  </authors>
  <commentList>
    <comment ref="C11" authorId="0" shapeId="0" xr:uid="{CA8BA6F3-24AC-4110-883D-69A644C2E0A5}">
      <text>
        <r>
          <rPr>
            <sz val="9"/>
            <color indexed="81"/>
            <rFont val="Tahoma"/>
            <family val="2"/>
          </rPr>
          <t>Selecionar o combustível a partir da lista.  
É possível repetir linhas com o mesmo combustível 
(os respetivos valores serão adicionados no sistema)
Selecionar F-Gas a partir da lista</t>
        </r>
      </text>
    </comment>
    <comment ref="D11" authorId="0" shapeId="0" xr:uid="{936A8EB6-72B6-43BB-A2E2-D986DC0E5BC2}">
      <text>
        <r>
          <rPr>
            <sz val="9"/>
            <color indexed="81"/>
            <rFont val="Tahoma"/>
            <family val="2"/>
          </rPr>
          <t>Selecionar unidade a partir da lista</t>
        </r>
      </text>
    </comment>
    <comment ref="F11" authorId="0" shapeId="0" xr:uid="{7D6CE610-88AD-483E-8961-57D8B1222576}">
      <text>
        <r>
          <rPr>
            <sz val="9"/>
            <color indexed="81"/>
            <rFont val="Tahoma"/>
            <family val="2"/>
          </rPr>
          <t>Selecionar a fonte da informação a partir da lista 
(informação complementar pode ser inscrita no campo 'Notas')</t>
        </r>
      </text>
    </comment>
    <comment ref="G11" authorId="0" shapeId="0" xr:uid="{4AD756D2-6356-48E1-8EF3-694B7B642FD2}">
      <text>
        <r>
          <rPr>
            <sz val="9"/>
            <color indexed="81"/>
            <rFont val="Tahoma"/>
            <family val="2"/>
          </rPr>
          <t>Campos de texto livre</t>
        </r>
      </text>
    </comment>
    <comment ref="H11" authorId="0" shapeId="0" xr:uid="{CD689CAB-F0B7-42C5-8449-2C390ACD3D98}">
      <text>
        <r>
          <rPr>
            <sz val="9"/>
            <color indexed="81"/>
            <rFont val="Tahoma"/>
            <family val="2"/>
          </rPr>
          <t>Campos de texto livre</t>
        </r>
      </text>
    </comment>
    <comment ref="C20" authorId="0" shapeId="0" xr:uid="{49E06B7E-93E4-48D5-946C-91A75E9F07CD}">
      <text>
        <r>
          <rPr>
            <sz val="9"/>
            <color indexed="81"/>
            <rFont val="Tahoma"/>
            <family val="2"/>
          </rPr>
          <t>Selecionar o combustível a partir da lista
É possível repetir linhas com o mesmo combustível 
(os respetivos valores serão adicionados no sistema)
Selecionar F-Gas a partir da lista</t>
        </r>
      </text>
    </comment>
    <comment ref="D20" authorId="0" shapeId="0" xr:uid="{53CCBE02-1680-46E2-901C-44A51B7BFED2}">
      <text>
        <r>
          <rPr>
            <sz val="9"/>
            <color indexed="81"/>
            <rFont val="Tahoma"/>
            <family val="2"/>
          </rPr>
          <t>Selecionar unidade a partir da lista</t>
        </r>
      </text>
    </comment>
    <comment ref="F20" authorId="0" shapeId="0" xr:uid="{86A95310-7E0B-483B-BF39-D9B3E38AAE92}">
      <text>
        <r>
          <rPr>
            <sz val="9"/>
            <color indexed="81"/>
            <rFont val="Tahoma"/>
            <family val="2"/>
          </rPr>
          <t>Selecionar a fonte da informação a partir da lista 
(informação complementar pode ser inscrita no campo 'Notas')</t>
        </r>
      </text>
    </comment>
    <comment ref="G20" authorId="0" shapeId="0" xr:uid="{6F1174FB-7964-47B8-BBB8-E6111EE95DC2}">
      <text>
        <r>
          <rPr>
            <sz val="9"/>
            <color indexed="81"/>
            <rFont val="Tahoma"/>
            <family val="2"/>
          </rPr>
          <t>Campos de texto livre</t>
        </r>
      </text>
    </comment>
    <comment ref="H20" authorId="0" shapeId="0" xr:uid="{D51DBCA3-5D92-4FB0-8768-F28593D668BD}">
      <text>
        <r>
          <rPr>
            <sz val="9"/>
            <color indexed="81"/>
            <rFont val="Tahoma"/>
            <family val="2"/>
          </rPr>
          <t>Campos de texto livre</t>
        </r>
      </text>
    </comment>
    <comment ref="C29" authorId="0" shapeId="0" xr:uid="{959F25A1-4CF1-49F8-9826-27D23DFC7BCE}">
      <text>
        <r>
          <rPr>
            <sz val="9"/>
            <color indexed="81"/>
            <rFont val="Tahoma"/>
            <family val="2"/>
          </rPr>
          <t>Selecionar o combustível a partir da lista
É possível repetir linhas com o mesmo combustível 
(os respetivos valores serão adicionados no sistema)
Selecionar F-Gas a partir da lista</t>
        </r>
      </text>
    </comment>
    <comment ref="D29" authorId="0" shapeId="0" xr:uid="{C9450BB8-64FA-4E91-85B5-A085EE170F2E}">
      <text>
        <r>
          <rPr>
            <sz val="9"/>
            <color indexed="81"/>
            <rFont val="Tahoma"/>
            <family val="2"/>
          </rPr>
          <t>Selecionar unidade a partir da lista</t>
        </r>
      </text>
    </comment>
    <comment ref="F29" authorId="0" shapeId="0" xr:uid="{C316F664-5323-4C5A-9B97-A94475512877}">
      <text>
        <r>
          <rPr>
            <sz val="9"/>
            <color indexed="81"/>
            <rFont val="Tahoma"/>
            <family val="2"/>
          </rPr>
          <t>Selecionar a fonte da informação a partir da lista 
(informação complementar pode ser inscrita no campo 'Notas')</t>
        </r>
      </text>
    </comment>
    <comment ref="G29" authorId="0" shapeId="0" xr:uid="{CCE33E6F-90C9-496C-91E6-5D57F8229A84}">
      <text>
        <r>
          <rPr>
            <sz val="9"/>
            <color indexed="81"/>
            <rFont val="Tahoma"/>
            <family val="2"/>
          </rPr>
          <t>Campos de texto livre</t>
        </r>
      </text>
    </comment>
    <comment ref="H29" authorId="0" shapeId="0" xr:uid="{EA2FF5DE-BEFE-48F9-8BCA-2BD1ADCB4F11}">
      <text>
        <r>
          <rPr>
            <sz val="9"/>
            <color indexed="81"/>
            <rFont val="Tahoma"/>
            <family val="2"/>
          </rPr>
          <t>Campos de texto livre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José Barroso</author>
  </authors>
  <commentList>
    <comment ref="D11" authorId="0" shapeId="0" xr:uid="{4616D38E-8F6E-4C14-9E0D-3370284D21E7}">
      <text>
        <r>
          <rPr>
            <b/>
            <sz val="9"/>
            <color indexed="81"/>
            <rFont val="Tahoma"/>
            <family val="2"/>
          </rPr>
          <t xml:space="preserve"> </t>
        </r>
        <r>
          <rPr>
            <sz val="9"/>
            <color indexed="81"/>
            <rFont val="Tahoma"/>
            <family val="2"/>
          </rPr>
          <t xml:space="preserve">
Selecionar unidade a partir da lista
Se estiver a inserir valores em percentagem deve usar valores entre 0 e 1
(p.e. 20,15% deverá ser inserido como 0,2015)</t>
        </r>
      </text>
    </comment>
    <comment ref="F11" authorId="0" shapeId="0" xr:uid="{315BDAC9-8DB0-406D-B825-0C5C7254A289}">
      <text>
        <r>
          <rPr>
            <sz val="9"/>
            <color indexed="81"/>
            <rFont val="Tahoma"/>
            <family val="2"/>
          </rPr>
          <t>Selecionar a fonte da informação a partir da lista 
(informação complementar pode ser inscrita no campo 'Notas')</t>
        </r>
      </text>
    </comment>
    <comment ref="G11" authorId="0" shapeId="0" xr:uid="{B8C406E2-63DE-4960-ABEC-C58EC947B465}">
      <text>
        <r>
          <rPr>
            <b/>
            <sz val="9"/>
            <color indexed="81"/>
            <rFont val="Tahoma"/>
            <family val="2"/>
          </rPr>
          <t xml:space="preserve"> </t>
        </r>
        <r>
          <rPr>
            <sz val="9"/>
            <color indexed="81"/>
            <rFont val="Tahoma"/>
            <family val="2"/>
          </rPr>
          <t>Campos de texto livre</t>
        </r>
      </text>
    </comment>
    <comment ref="H11" authorId="0" shapeId="0" xr:uid="{0CEC9E10-0113-44D7-8314-4AD8C2A21BC4}">
      <text>
        <r>
          <rPr>
            <sz val="9"/>
            <color rgb="FF000000"/>
            <rFont val="Tahoma"/>
            <family val="2"/>
          </rPr>
          <t>Campos de texto livre</t>
        </r>
      </text>
    </comment>
    <comment ref="D22" authorId="0" shapeId="0" xr:uid="{AAD84E75-EB2B-4FCF-897A-EFBE9EF97157}">
      <text>
        <r>
          <rPr>
            <b/>
            <sz val="9"/>
            <color rgb="FF000000"/>
            <rFont val="Tahoma"/>
            <family val="2"/>
          </rPr>
          <t xml:space="preserve"> </t>
        </r>
        <r>
          <rPr>
            <sz val="9"/>
            <color rgb="FF000000"/>
            <rFont val="Tahoma"/>
            <family val="2"/>
          </rPr>
          <t xml:space="preserve">
</t>
        </r>
        <r>
          <rPr>
            <sz val="9"/>
            <color rgb="FF000000"/>
            <rFont val="Tahoma"/>
            <family val="2"/>
          </rPr>
          <t xml:space="preserve">Selecionar unidade a partir da lista
</t>
        </r>
        <r>
          <rPr>
            <sz val="9"/>
            <color rgb="FF000000"/>
            <rFont val="Tahoma"/>
            <family val="2"/>
          </rPr>
          <t xml:space="preserve">
</t>
        </r>
        <r>
          <rPr>
            <sz val="9"/>
            <color rgb="FF000000"/>
            <rFont val="Tahoma"/>
            <family val="2"/>
          </rPr>
          <t xml:space="preserve">Se estiver a inserir valores em percentagem deve usar valores entre 0 e 1
</t>
        </r>
        <r>
          <rPr>
            <sz val="9"/>
            <color rgb="FF000000"/>
            <rFont val="Tahoma"/>
            <family val="2"/>
          </rPr>
          <t>(p.e. 20,15% deverá ser inserido como 0,2015)</t>
        </r>
      </text>
    </comment>
    <comment ref="F22" authorId="0" shapeId="0" xr:uid="{E8E5CF8D-18F1-4ABA-84D7-A575E0CF9151}">
      <text>
        <r>
          <rPr>
            <sz val="9"/>
            <color indexed="81"/>
            <rFont val="Tahoma"/>
            <family val="2"/>
          </rPr>
          <t>Selecionar a fonte da informação a partir da lista 
(informação complementar pode ser inscrita no campo 'Notas')</t>
        </r>
      </text>
    </comment>
    <comment ref="G22" authorId="0" shapeId="0" xr:uid="{726DB3C1-8490-444F-8875-20F7EEFDE2B0}">
      <text>
        <r>
          <rPr>
            <b/>
            <sz val="9"/>
            <color indexed="81"/>
            <rFont val="Tahoma"/>
            <family val="2"/>
          </rPr>
          <t xml:space="preserve"> </t>
        </r>
        <r>
          <rPr>
            <sz val="9"/>
            <color indexed="81"/>
            <rFont val="Tahoma"/>
            <family val="2"/>
          </rPr>
          <t>Campos de texto livre</t>
        </r>
      </text>
    </comment>
    <comment ref="H22" authorId="0" shapeId="0" xr:uid="{9B60A9EC-D063-4BC2-ACE1-75BE3C315FB9}">
      <text>
        <r>
          <rPr>
            <sz val="9"/>
            <color indexed="81"/>
            <rFont val="Tahoma"/>
            <family val="2"/>
          </rPr>
          <t>Campos de texto livre</t>
        </r>
      </text>
    </comment>
    <comment ref="D27" authorId="0" shapeId="0" xr:uid="{5D61EAF7-D8B7-45FA-96D8-B095E13C8491}">
      <text>
        <r>
          <rPr>
            <b/>
            <sz val="9"/>
            <color indexed="81"/>
            <rFont val="Tahoma"/>
            <family val="2"/>
          </rPr>
          <t xml:space="preserve"> </t>
        </r>
        <r>
          <rPr>
            <sz val="9"/>
            <color indexed="81"/>
            <rFont val="Tahoma"/>
            <family val="2"/>
          </rPr>
          <t>Selecionar unidade a partir da lista</t>
        </r>
      </text>
    </comment>
    <comment ref="F27" authorId="0" shapeId="0" xr:uid="{743CE253-8E50-463F-8546-BDA987A1EA75}">
      <text>
        <r>
          <rPr>
            <sz val="9"/>
            <color indexed="81"/>
            <rFont val="Tahoma"/>
            <family val="2"/>
          </rPr>
          <t>Selecionar a fonte da informação a partir da lista 
(informação complementar pode ser inscrita no campo 'Notas')</t>
        </r>
      </text>
    </comment>
    <comment ref="G27" authorId="0" shapeId="0" xr:uid="{BD6BD567-B21D-41F2-AE6D-2CD3CF012F32}">
      <text>
        <r>
          <rPr>
            <b/>
            <sz val="9"/>
            <color indexed="81"/>
            <rFont val="Tahoma"/>
            <family val="2"/>
          </rPr>
          <t xml:space="preserve"> </t>
        </r>
        <r>
          <rPr>
            <sz val="9"/>
            <color indexed="81"/>
            <rFont val="Tahoma"/>
            <family val="2"/>
          </rPr>
          <t>Campos de texto livre</t>
        </r>
      </text>
    </comment>
    <comment ref="H27" authorId="0" shapeId="0" xr:uid="{A855EC7C-70E0-48E1-9757-C65C6976CB43}">
      <text>
        <r>
          <rPr>
            <sz val="9"/>
            <color indexed="81"/>
            <rFont val="Tahoma"/>
            <family val="2"/>
          </rPr>
          <t>Campos de texto livre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José Barroso</author>
  </authors>
  <commentList>
    <comment ref="D11" authorId="0" shapeId="0" xr:uid="{50942426-1F90-4628-A373-179389149FC4}">
      <text>
        <r>
          <rPr>
            <b/>
            <sz val="9"/>
            <color rgb="FF000000"/>
            <rFont val="Tahoma"/>
            <family val="2"/>
          </rPr>
          <t xml:space="preserve"> </t>
        </r>
        <r>
          <rPr>
            <sz val="9"/>
            <color rgb="FF000000"/>
            <rFont val="Tahoma"/>
            <family val="2"/>
          </rPr>
          <t>Selecionar unidade a partir da lista</t>
        </r>
      </text>
    </comment>
    <comment ref="F11" authorId="0" shapeId="0" xr:uid="{535FDEA6-1F93-4517-ACA6-9FE74A9560AC}">
      <text>
        <r>
          <rPr>
            <sz val="9"/>
            <color rgb="FF000000"/>
            <rFont val="Tahoma"/>
            <family val="2"/>
          </rPr>
          <t xml:space="preserve">Selecionar a fonte da informação a partir da lista 
</t>
        </r>
        <r>
          <rPr>
            <sz val="9"/>
            <color rgb="FF000000"/>
            <rFont val="Tahoma"/>
            <family val="2"/>
          </rPr>
          <t>(informação complementar pode ser inscrita no campo 'Notas')</t>
        </r>
      </text>
    </comment>
    <comment ref="G11" authorId="0" shapeId="0" xr:uid="{1A8DF489-ECBF-41C3-87E2-CC9BC708EC70}">
      <text>
        <r>
          <rPr>
            <b/>
            <sz val="9"/>
            <color rgb="FF000000"/>
            <rFont val="Tahoma"/>
            <family val="2"/>
          </rPr>
          <t xml:space="preserve"> </t>
        </r>
        <r>
          <rPr>
            <sz val="9"/>
            <color rgb="FF000000"/>
            <rFont val="Tahoma"/>
            <family val="2"/>
          </rPr>
          <t>Campos de texto livre</t>
        </r>
      </text>
    </comment>
    <comment ref="H11" authorId="0" shapeId="0" xr:uid="{035BA0D3-BAB9-4170-829C-BB7430910F0E}">
      <text>
        <r>
          <rPr>
            <sz val="9"/>
            <color rgb="FF000000"/>
            <rFont val="Tahoma"/>
            <family val="2"/>
          </rPr>
          <t>Campos de texto livre</t>
        </r>
      </text>
    </comment>
    <comment ref="D24" authorId="0" shapeId="0" xr:uid="{7034CFDA-76FA-4A19-9614-B8BD0E48DA76}">
      <text>
        <r>
          <rPr>
            <b/>
            <sz val="9"/>
            <color indexed="81"/>
            <rFont val="Tahoma"/>
            <family val="2"/>
          </rPr>
          <t xml:space="preserve"> </t>
        </r>
        <r>
          <rPr>
            <sz val="9"/>
            <color indexed="81"/>
            <rFont val="Tahoma"/>
            <family val="2"/>
          </rPr>
          <t>Selecionar unidade a partir da lista</t>
        </r>
      </text>
    </comment>
    <comment ref="F24" authorId="0" shapeId="0" xr:uid="{FBC7EDC2-E031-4EE4-B7B2-B2753D0D602A}">
      <text>
        <r>
          <rPr>
            <sz val="9"/>
            <color indexed="81"/>
            <rFont val="Tahoma"/>
            <family val="2"/>
          </rPr>
          <t>Selecionar a fonte da informação a partir da lista 
(informação complementar pode ser inscrita no campo 'Notas')</t>
        </r>
      </text>
    </comment>
    <comment ref="G24" authorId="0" shapeId="0" xr:uid="{9BA212DE-D9B4-4008-A9C7-5BEC6D71F71D}">
      <text>
        <r>
          <rPr>
            <b/>
            <sz val="9"/>
            <color rgb="FF000000"/>
            <rFont val="Tahoma"/>
            <family val="2"/>
          </rPr>
          <t xml:space="preserve"> </t>
        </r>
        <r>
          <rPr>
            <sz val="9"/>
            <color rgb="FF000000"/>
            <rFont val="Tahoma"/>
            <family val="2"/>
          </rPr>
          <t>Campos de texto livre</t>
        </r>
      </text>
    </comment>
    <comment ref="H24" authorId="0" shapeId="0" xr:uid="{617634CB-6790-4324-AE5D-7B48369BD340}">
      <text>
        <r>
          <rPr>
            <sz val="9"/>
            <color indexed="81"/>
            <rFont val="Tahoma"/>
            <family val="2"/>
          </rPr>
          <t>Campos de texto livre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José Barroso</author>
  </authors>
  <commentList>
    <comment ref="C11" authorId="0" shapeId="0" xr:uid="{DC32F0F7-AF44-4DAD-84B8-6E77C1F74D05}">
      <text>
        <r>
          <rPr>
            <sz val="9"/>
            <color indexed="81"/>
            <rFont val="Tahoma"/>
            <family val="2"/>
          </rPr>
          <t xml:space="preserve">Selecionar o combustível a partir da lista
É possível repetir linhas com o mesmo combustível 
</t>
        </r>
        <r>
          <rPr>
            <sz val="8"/>
            <color indexed="81"/>
            <rFont val="Tahoma"/>
            <family val="2"/>
          </rPr>
          <t>(os respetivos valores serão adicionados no sistema)</t>
        </r>
      </text>
    </comment>
    <comment ref="D11" authorId="0" shapeId="0" xr:uid="{78BB6B09-270A-4BF3-8C3C-51458EDB65D1}">
      <text>
        <r>
          <rPr>
            <b/>
            <sz val="9"/>
            <color indexed="81"/>
            <rFont val="Tahoma"/>
            <family val="2"/>
          </rPr>
          <t xml:space="preserve"> </t>
        </r>
        <r>
          <rPr>
            <sz val="9"/>
            <color indexed="81"/>
            <rFont val="Tahoma"/>
            <family val="2"/>
          </rPr>
          <t>Selecionar unidade a partir da lista</t>
        </r>
      </text>
    </comment>
    <comment ref="F11" authorId="0" shapeId="0" xr:uid="{85F47CC1-6A86-40F6-9577-6D371A54FFB5}">
      <text>
        <r>
          <rPr>
            <sz val="9"/>
            <color indexed="81"/>
            <rFont val="Tahoma"/>
            <family val="2"/>
          </rPr>
          <t>Selecionar a fonte da informação a partir da lista 
(informação complementar pode ser inscrita no campo 'Notas')</t>
        </r>
      </text>
    </comment>
    <comment ref="G11" authorId="0" shapeId="0" xr:uid="{C8EEA90F-D8C1-4BE3-83FE-2379A8F48E4D}">
      <text>
        <r>
          <rPr>
            <b/>
            <sz val="9"/>
            <color indexed="81"/>
            <rFont val="Tahoma"/>
            <family val="2"/>
          </rPr>
          <t xml:space="preserve"> </t>
        </r>
        <r>
          <rPr>
            <sz val="9"/>
            <color indexed="81"/>
            <rFont val="Tahoma"/>
            <family val="2"/>
          </rPr>
          <t>Campos de texto livre</t>
        </r>
      </text>
    </comment>
    <comment ref="H11" authorId="0" shapeId="0" xr:uid="{4D614017-E372-442B-A3F9-23332E8CAA85}">
      <text>
        <r>
          <rPr>
            <sz val="9"/>
            <color indexed="81"/>
            <rFont val="Tahoma"/>
            <family val="2"/>
          </rPr>
          <t>Campos de texto livre</t>
        </r>
      </text>
    </comment>
    <comment ref="C24" authorId="0" shapeId="0" xr:uid="{DD3AD83D-DA41-47D4-9F4D-2C90B93DE0DD}">
      <text>
        <r>
          <rPr>
            <sz val="9"/>
            <color indexed="81"/>
            <rFont val="Tahoma"/>
            <family val="2"/>
          </rPr>
          <t xml:space="preserve">Selecionar o combustível a partir da lista
É possível repetir linhas com o mesmo combustível 
</t>
        </r>
        <r>
          <rPr>
            <sz val="8"/>
            <color indexed="81"/>
            <rFont val="Tahoma"/>
            <family val="2"/>
          </rPr>
          <t>(os respetivos valores serão adicionados no sistema)</t>
        </r>
      </text>
    </comment>
    <comment ref="D24" authorId="0" shapeId="0" xr:uid="{68C41662-9C6E-46E9-9D85-9B2D948AF90E}">
      <text>
        <r>
          <rPr>
            <b/>
            <sz val="9"/>
            <color indexed="81"/>
            <rFont val="Tahoma"/>
            <family val="2"/>
          </rPr>
          <t xml:space="preserve"> </t>
        </r>
        <r>
          <rPr>
            <sz val="9"/>
            <color indexed="81"/>
            <rFont val="Tahoma"/>
            <family val="2"/>
          </rPr>
          <t>Selecionar unidade a partir da lista</t>
        </r>
      </text>
    </comment>
    <comment ref="F24" authorId="0" shapeId="0" xr:uid="{371F623D-B9BD-4056-AA7E-6EE115D14E42}">
      <text>
        <r>
          <rPr>
            <sz val="9"/>
            <color indexed="81"/>
            <rFont val="Tahoma"/>
            <family val="2"/>
          </rPr>
          <t>Selecionar a fonte da informação a partir da lista 
(informação complementar pode ser inscrita no campo 'Notas')</t>
        </r>
      </text>
    </comment>
    <comment ref="G24" authorId="0" shapeId="0" xr:uid="{78187060-35E3-4C82-87F1-FA9AFDC0D4DD}">
      <text>
        <r>
          <rPr>
            <b/>
            <sz val="9"/>
            <color rgb="FF000000"/>
            <rFont val="Tahoma"/>
            <family val="2"/>
          </rPr>
          <t xml:space="preserve"> </t>
        </r>
        <r>
          <rPr>
            <sz val="9"/>
            <color rgb="FF000000"/>
            <rFont val="Tahoma"/>
            <family val="2"/>
          </rPr>
          <t>Campos de texto livre</t>
        </r>
      </text>
    </comment>
    <comment ref="H24" authorId="0" shapeId="0" xr:uid="{9673630D-CB61-410F-93AC-54E1E14E73D7}">
      <text>
        <r>
          <rPr>
            <sz val="9"/>
            <color indexed="81"/>
            <rFont val="Tahoma"/>
            <family val="2"/>
          </rPr>
          <t>Campos de texto livre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José Barroso</author>
  </authors>
  <commentList>
    <comment ref="C16" authorId="0" shapeId="0" xr:uid="{6ADCAE4A-1263-47A0-8011-7DDD297F3158}">
      <text>
        <r>
          <rPr>
            <sz val="9"/>
            <color indexed="81"/>
            <rFont val="Tahoma"/>
            <family val="2"/>
          </rPr>
          <t>Selecione F-Gas a partir da lista</t>
        </r>
      </text>
    </comment>
    <comment ref="D16" authorId="0" shapeId="0" xr:uid="{CA623A9F-E64C-4623-A1DD-AE94D0ED26E8}">
      <text>
        <r>
          <rPr>
            <sz val="9"/>
            <color indexed="81"/>
            <rFont val="Tahoma"/>
            <family val="2"/>
          </rPr>
          <t xml:space="preserve">Os valores devem ser expressos na unidade Quilogramas </t>
        </r>
      </text>
    </comment>
    <comment ref="F16" authorId="0" shapeId="0" xr:uid="{B28F9AC6-2983-429B-83BD-326C9DB96A0D}">
      <text>
        <r>
          <rPr>
            <sz val="9"/>
            <color indexed="81"/>
            <rFont val="Tahoma"/>
            <family val="2"/>
          </rPr>
          <t>Selecionar a fonte da informação a partir da lista 
(informação complementar pode ser inscrita no campo 'Notas')</t>
        </r>
      </text>
    </comment>
    <comment ref="G16" authorId="0" shapeId="0" xr:uid="{643207A4-BC50-4905-9245-7FAF8FDC1B2B}">
      <text>
        <r>
          <rPr>
            <b/>
            <sz val="9"/>
            <color indexed="81"/>
            <rFont val="Tahoma"/>
            <family val="2"/>
          </rPr>
          <t xml:space="preserve"> </t>
        </r>
        <r>
          <rPr>
            <sz val="9"/>
            <color indexed="81"/>
            <rFont val="Tahoma"/>
            <family val="2"/>
          </rPr>
          <t>Campos de texto livre</t>
        </r>
      </text>
    </comment>
    <comment ref="H16" authorId="0" shapeId="0" xr:uid="{A2CA5402-3F45-4C14-A0FA-6BC786223A17}">
      <text>
        <r>
          <rPr>
            <sz val="9"/>
            <color indexed="81"/>
            <rFont val="Tahoma"/>
            <family val="2"/>
          </rPr>
          <t>Campos de texto livre</t>
        </r>
      </text>
    </comment>
    <comment ref="B18" authorId="0" shapeId="0" xr:uid="{B14DEE13-2E94-4060-9ADD-3B469202D1CF}">
      <text>
        <r>
          <rPr>
            <sz val="9"/>
            <color rgb="FF000000"/>
            <rFont val="Tahoma"/>
            <family val="2"/>
          </rPr>
          <t>[ Quantidade de gás utilizada na instalação - Capacidade do equipamento ]</t>
        </r>
      </text>
    </comment>
    <comment ref="B24" authorId="0" shapeId="0" xr:uid="{1732B116-C075-4BE4-ACBC-56977FB5BC99}">
      <text>
        <r>
          <rPr>
            <sz val="9"/>
            <color rgb="FF000000"/>
            <rFont val="Tahoma"/>
            <family val="2"/>
          </rPr>
          <t>[ Quantidade de gás utilizada para recargas ]</t>
        </r>
      </text>
    </comment>
    <comment ref="B30" authorId="0" shapeId="0" xr:uid="{BD424A3B-2CFC-439E-A848-242D9365E7EB}">
      <text>
        <r>
          <rPr>
            <sz val="9"/>
            <color rgb="FF000000"/>
            <rFont val="Tahoma"/>
            <family val="2"/>
          </rPr>
          <t>[ Capacidade do equipamento - Quantidade de gás recuperada na desinstalação e enviada para reciclagem / tratamento ]</t>
        </r>
      </text>
    </comment>
    <comment ref="C37" authorId="0" shapeId="0" xr:uid="{D5613690-24B2-40A1-B964-69BC28B809CE}">
      <text>
        <r>
          <rPr>
            <sz val="9"/>
            <color indexed="81"/>
            <rFont val="Tahoma"/>
            <family val="2"/>
          </rPr>
          <t>Selecione F-Gas a partir da lista</t>
        </r>
      </text>
    </comment>
    <comment ref="D37" authorId="0" shapeId="0" xr:uid="{18A48C04-BA99-4FBE-BF78-F84F3247C799}">
      <text>
        <r>
          <rPr>
            <sz val="9"/>
            <color indexed="81"/>
            <rFont val="Tahoma"/>
            <family val="2"/>
          </rPr>
          <t xml:space="preserve">Os valores devem ser expressos na unidade Quilogramas </t>
        </r>
      </text>
    </comment>
    <comment ref="F37" authorId="0" shapeId="0" xr:uid="{B8775F3B-13D0-4472-AD57-DC8AFA2F75F3}">
      <text>
        <r>
          <rPr>
            <sz val="9"/>
            <color indexed="81"/>
            <rFont val="Tahoma"/>
            <family val="2"/>
          </rPr>
          <t>Selecionar a fonte da informação a partir da lista 
(informação complementar pode ser inscrita no campo 'Notas')</t>
        </r>
      </text>
    </comment>
    <comment ref="G37" authorId="0" shapeId="0" xr:uid="{0D0735E3-F107-4509-8C79-AF47E897E926}">
      <text>
        <r>
          <rPr>
            <b/>
            <sz val="9"/>
            <color indexed="81"/>
            <rFont val="Tahoma"/>
            <family val="2"/>
          </rPr>
          <t xml:space="preserve"> </t>
        </r>
        <r>
          <rPr>
            <sz val="9"/>
            <color indexed="81"/>
            <rFont val="Tahoma"/>
            <family val="2"/>
          </rPr>
          <t>Campos de texto livre</t>
        </r>
      </text>
    </comment>
    <comment ref="H37" authorId="0" shapeId="0" xr:uid="{8ED7D656-0794-4415-BFFC-2E671A00B22F}">
      <text>
        <r>
          <rPr>
            <sz val="9"/>
            <color indexed="81"/>
            <rFont val="Tahoma"/>
            <family val="2"/>
          </rPr>
          <t>Campos de texto livre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José Barroso</author>
  </authors>
  <commentList>
    <comment ref="G11" authorId="0" shapeId="0" xr:uid="{BE4F6431-B158-47BF-A59A-60D0A15E29FB}">
      <text>
        <r>
          <rPr>
            <b/>
            <sz val="9"/>
            <color rgb="FF000000"/>
            <rFont val="Tahoma"/>
            <family val="2"/>
          </rPr>
          <t xml:space="preserve"> </t>
        </r>
        <r>
          <rPr>
            <sz val="9"/>
            <color rgb="FF000000"/>
            <rFont val="Tahoma"/>
            <family val="2"/>
          </rPr>
          <t>Campos de texto livre</t>
        </r>
      </text>
    </comment>
    <comment ref="H11" authorId="0" shapeId="0" xr:uid="{E22FB0E9-3574-4F02-B281-AB31895D58F5}">
      <text>
        <r>
          <rPr>
            <sz val="9"/>
            <color rgb="FF000000"/>
            <rFont val="Tahoma"/>
            <family val="2"/>
          </rPr>
          <t>Campos de texto livre</t>
        </r>
      </text>
    </comment>
    <comment ref="G51" authorId="0" shapeId="0" xr:uid="{5F5AB09C-6278-4142-A662-3FAA9CD417D4}">
      <text>
        <r>
          <rPr>
            <b/>
            <sz val="9"/>
            <color indexed="81"/>
            <rFont val="Tahoma"/>
            <family val="2"/>
          </rPr>
          <t xml:space="preserve"> </t>
        </r>
        <r>
          <rPr>
            <sz val="9"/>
            <color indexed="81"/>
            <rFont val="Tahoma"/>
            <family val="2"/>
          </rPr>
          <t>Campos de texto livre</t>
        </r>
      </text>
    </comment>
    <comment ref="H51" authorId="0" shapeId="0" xr:uid="{FEC22AE1-84F1-4C2E-8EE2-A5BCEE4C19A9}">
      <text>
        <r>
          <rPr>
            <sz val="9"/>
            <color indexed="81"/>
            <rFont val="Tahoma"/>
            <family val="2"/>
          </rPr>
          <t>Campos de texto livre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José Barroso</author>
  </authors>
  <commentList>
    <comment ref="D11" authorId="0" shapeId="0" xr:uid="{92AA8DD4-61FD-4F47-90C6-8BD12456BCB6}">
      <text>
        <r>
          <rPr>
            <sz val="9"/>
            <color rgb="FF000000"/>
            <rFont val="Tahoma"/>
            <family val="2"/>
          </rPr>
          <t>Os valores devem ser expressos nas unidades apresentadas</t>
        </r>
      </text>
    </comment>
    <comment ref="G11" authorId="0" shapeId="0" xr:uid="{162103D4-58B2-4C7A-96B6-AFE8B6BA9ACA}">
      <text>
        <r>
          <rPr>
            <b/>
            <sz val="9"/>
            <color rgb="FF000000"/>
            <rFont val="Tahoma"/>
            <family val="2"/>
          </rPr>
          <t xml:space="preserve"> </t>
        </r>
        <r>
          <rPr>
            <sz val="9"/>
            <color rgb="FF000000"/>
            <rFont val="Tahoma"/>
            <family val="2"/>
          </rPr>
          <t>Campos de texto livre</t>
        </r>
      </text>
    </comment>
    <comment ref="H11" authorId="0" shapeId="0" xr:uid="{9A5B68E8-3632-4321-9DFA-55E11EF8339E}">
      <text>
        <r>
          <rPr>
            <sz val="9"/>
            <color rgb="FF000000"/>
            <rFont val="Tahoma"/>
            <family val="2"/>
          </rPr>
          <t>Campos de texto livre</t>
        </r>
      </text>
    </comment>
    <comment ref="H13" authorId="0" shapeId="0" xr:uid="{647D01F3-D0F3-439B-8BDB-A429499B5471}">
      <text>
        <r>
          <rPr>
            <sz val="9"/>
            <color rgb="FF000000"/>
            <rFont val="Tahoma"/>
            <family val="2"/>
          </rPr>
          <t xml:space="preserve">Se a referência temporal dos dados for diferente do ano de inventário, indicar a que ano diz respeito o Inquérito à Mobilidade / Dados administrativos </t>
        </r>
      </text>
    </comment>
    <comment ref="D33" authorId="0" shapeId="0" xr:uid="{4F84C487-1CCD-401F-BA5E-7A4F694B9494}">
      <text>
        <r>
          <rPr>
            <sz val="9"/>
            <color rgb="FF000000"/>
            <rFont val="Tahoma"/>
            <family val="2"/>
          </rPr>
          <t>Os valores devem ser expressos nas unidades apresentadas</t>
        </r>
      </text>
    </comment>
    <comment ref="G33" authorId="0" shapeId="0" xr:uid="{813D9E55-3C7C-479A-8AF1-7F3235ADA578}">
      <text>
        <r>
          <rPr>
            <b/>
            <sz val="9"/>
            <color rgb="FF000000"/>
            <rFont val="Tahoma"/>
            <family val="2"/>
          </rPr>
          <t xml:space="preserve"> </t>
        </r>
        <r>
          <rPr>
            <sz val="9"/>
            <color rgb="FF000000"/>
            <rFont val="Tahoma"/>
            <family val="2"/>
          </rPr>
          <t>Campos de texto livre</t>
        </r>
      </text>
    </comment>
    <comment ref="H33" authorId="0" shapeId="0" xr:uid="{99B3CA17-27E7-4391-9364-D9F73AE552FE}">
      <text>
        <r>
          <rPr>
            <sz val="9"/>
            <color indexed="81"/>
            <rFont val="Tahoma"/>
            <family val="2"/>
          </rPr>
          <t>Campos de texto livre</t>
        </r>
      </text>
    </comment>
    <comment ref="D41" authorId="0" shapeId="0" xr:uid="{A11652E2-857D-4E31-9795-4934BF32C8B2}">
      <text>
        <r>
          <rPr>
            <sz val="9"/>
            <color indexed="81"/>
            <rFont val="Tahoma"/>
            <family val="2"/>
          </rPr>
          <t>Os valores devem ser expressos nas unidades apresentadas</t>
        </r>
      </text>
    </comment>
    <comment ref="G41" authorId="0" shapeId="0" xr:uid="{ED741708-D496-4542-BE56-F71853309FFD}">
      <text>
        <r>
          <rPr>
            <b/>
            <sz val="9"/>
            <color rgb="FF000000"/>
            <rFont val="Tahoma"/>
            <family val="2"/>
          </rPr>
          <t xml:space="preserve"> </t>
        </r>
        <r>
          <rPr>
            <sz val="9"/>
            <color rgb="FF000000"/>
            <rFont val="Tahoma"/>
            <family val="2"/>
          </rPr>
          <t>Campos de texto livre</t>
        </r>
      </text>
    </comment>
    <comment ref="H41" authorId="0" shapeId="0" xr:uid="{F049F386-6FCA-4444-A067-52F5A6A83D2B}">
      <text>
        <r>
          <rPr>
            <sz val="9"/>
            <color rgb="FF000000"/>
            <rFont val="Tahoma"/>
            <family val="2"/>
          </rPr>
          <t>Campos de texto livre</t>
        </r>
      </text>
    </comment>
    <comment ref="H43" authorId="0" shapeId="0" xr:uid="{4C018EFD-8F7D-4B41-8067-1040B369F41D}">
      <text>
        <r>
          <rPr>
            <sz val="9"/>
            <color rgb="FF000000"/>
            <rFont val="Tahoma"/>
            <family val="2"/>
          </rPr>
          <t xml:space="preserve">Se a referência temporal dos dados for diferente do ano de inventário, indicar a que ano diz respeito o Inquérito à Mobilidade / Dados administrativos </t>
        </r>
      </text>
    </comment>
    <comment ref="D63" authorId="0" shapeId="0" xr:uid="{7603A781-3D94-441A-BA8F-75ACAB1E7242}">
      <text>
        <r>
          <rPr>
            <sz val="9"/>
            <color indexed="81"/>
            <rFont val="Tahoma"/>
            <family val="2"/>
          </rPr>
          <t>Os valores devem ser expressos nas unidades apresentadas</t>
        </r>
      </text>
    </comment>
    <comment ref="G63" authorId="0" shapeId="0" xr:uid="{EDAEE357-FE04-4AA9-835B-E39CEA4C15FF}">
      <text>
        <r>
          <rPr>
            <b/>
            <sz val="9"/>
            <color indexed="81"/>
            <rFont val="Tahoma"/>
            <family val="2"/>
          </rPr>
          <t xml:space="preserve"> </t>
        </r>
        <r>
          <rPr>
            <sz val="9"/>
            <color indexed="81"/>
            <rFont val="Tahoma"/>
            <family val="2"/>
          </rPr>
          <t>Campos de texto livre</t>
        </r>
      </text>
    </comment>
    <comment ref="H63" authorId="0" shapeId="0" xr:uid="{49BE026F-63F1-47EC-A692-419B645A3E89}">
      <text>
        <r>
          <rPr>
            <sz val="9"/>
            <color indexed="81"/>
            <rFont val="Tahoma"/>
            <family val="2"/>
          </rPr>
          <t>Campos de texto livre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José Barroso</author>
  </authors>
  <commentList>
    <comment ref="C11" authorId="0" shapeId="0" xr:uid="{09528C49-A66F-4CB8-962D-D00310674B3E}">
      <text>
        <r>
          <rPr>
            <sz val="9"/>
            <color indexed="81"/>
            <rFont val="Tahoma"/>
            <family val="2"/>
          </rPr>
          <t>Selecionar o tipo de viatura a partir da lista</t>
        </r>
      </text>
    </comment>
    <comment ref="D11" authorId="0" shapeId="0" xr:uid="{ED9AFBFB-90B4-4B46-B7E5-E493BE3BF76C}">
      <text>
        <r>
          <rPr>
            <b/>
            <sz val="9"/>
            <color indexed="81"/>
            <rFont val="Tahoma"/>
            <family val="2"/>
          </rPr>
          <t xml:space="preserve"> </t>
        </r>
        <r>
          <rPr>
            <sz val="9"/>
            <color indexed="81"/>
            <rFont val="Tahoma"/>
            <family val="2"/>
          </rPr>
          <t>A distância total percorrida  por viaturas de cada tipo deve ser expressa em Quilómetros</t>
        </r>
      </text>
    </comment>
    <comment ref="F11" authorId="0" shapeId="0" xr:uid="{ED3D4E3D-C59A-46B7-A5DB-3E6180E62E9B}">
      <text>
        <r>
          <rPr>
            <sz val="9"/>
            <color rgb="FF000000"/>
            <rFont val="Tahoma"/>
            <family val="2"/>
          </rPr>
          <t xml:space="preserve">Selecionar a fonte da informação a partir da lista 
</t>
        </r>
        <r>
          <rPr>
            <sz val="9"/>
            <color rgb="FF000000"/>
            <rFont val="Tahoma"/>
            <family val="2"/>
          </rPr>
          <t>(informação complementar pode ser inscrita no campo 'Notas')</t>
        </r>
      </text>
    </comment>
    <comment ref="G11" authorId="0" shapeId="0" xr:uid="{282B0613-2E7C-43CD-AC94-67AD145B047E}">
      <text>
        <r>
          <rPr>
            <sz val="9"/>
            <color indexed="81"/>
            <rFont val="Tahoma"/>
            <family val="2"/>
          </rPr>
          <t>Campos de texto livre</t>
        </r>
      </text>
    </comment>
    <comment ref="H11" authorId="0" shapeId="0" xr:uid="{E36443CE-4561-4AA4-9E4C-D3EE0ECC9D16}">
      <text>
        <r>
          <rPr>
            <sz val="9"/>
            <color indexed="81"/>
            <rFont val="Tahoma"/>
            <family val="2"/>
          </rPr>
          <t>Campos de texto livre</t>
        </r>
      </text>
    </comment>
    <comment ref="D25" authorId="0" shapeId="0" xr:uid="{FBD5BF9E-D443-4DD7-886E-0D6D63BE7947}">
      <text>
        <r>
          <rPr>
            <sz val="9"/>
            <color indexed="81"/>
            <rFont val="Tahoma"/>
            <family val="2"/>
          </rPr>
          <t>Os valores devem ser expressos em toneladas de CO2e</t>
        </r>
      </text>
    </comment>
    <comment ref="G25" authorId="0" shapeId="0" xr:uid="{25180868-A50B-4672-90B3-560BF17D956F}">
      <text>
        <r>
          <rPr>
            <sz val="9"/>
            <color rgb="FF000000"/>
            <rFont val="Tahoma"/>
            <family val="2"/>
          </rPr>
          <t>Campos de texto livre</t>
        </r>
      </text>
    </comment>
    <comment ref="H25" authorId="0" shapeId="0" xr:uid="{A63B833C-5310-41A8-AB27-B76919A4F7F8}">
      <text>
        <r>
          <rPr>
            <sz val="9"/>
            <color rgb="FF000000"/>
            <rFont val="Tahoma"/>
            <family val="2"/>
          </rPr>
          <t>Campos de texto livre</t>
        </r>
      </text>
    </comment>
    <comment ref="D29" authorId="0" shapeId="0" xr:uid="{C4CAC5F4-EE36-4DCF-BCBA-95200681615A}">
      <text>
        <r>
          <rPr>
            <sz val="9"/>
            <color indexed="81"/>
            <rFont val="Tahoma"/>
            <family val="2"/>
          </rPr>
          <t>Os valores devem ser expressos em unidades de passageiro.quilómetro</t>
        </r>
      </text>
    </comment>
    <comment ref="F29" authorId="0" shapeId="0" xr:uid="{3CBC0EC1-31E4-4E7D-9C4F-37C4305C7934}">
      <text>
        <r>
          <rPr>
            <sz val="9"/>
            <color indexed="81"/>
            <rFont val="Tahoma"/>
            <family val="2"/>
          </rPr>
          <t>Selecionar a fonte da informação a partir da lista 
(informação complementar pode ser inscrita no campo 'Notas')</t>
        </r>
      </text>
    </comment>
    <comment ref="G29" authorId="0" shapeId="0" xr:uid="{71AE88C3-6855-4980-B430-D8A00B940454}">
      <text>
        <r>
          <rPr>
            <sz val="9"/>
            <color rgb="FF000000"/>
            <rFont val="Tahoma"/>
            <family val="2"/>
          </rPr>
          <t>Campos de texto livre</t>
        </r>
      </text>
    </comment>
    <comment ref="H29" authorId="0" shapeId="0" xr:uid="{5753EDC1-0188-4F0B-97B3-4A9112C61197}">
      <text>
        <r>
          <rPr>
            <sz val="9"/>
            <color indexed="81"/>
            <rFont val="Tahoma"/>
            <family val="2"/>
          </rPr>
          <t>Campos de texto livre</t>
        </r>
      </text>
    </comment>
    <comment ref="D35" authorId="0" shapeId="0" xr:uid="{044DC4AA-A92E-4263-965A-4324EAF3BAED}">
      <text>
        <r>
          <rPr>
            <sz val="9"/>
            <color indexed="81"/>
            <rFont val="Tahoma"/>
            <family val="2"/>
          </rPr>
          <t>Os valores devem ser expressos em unidades de passageiro.quilómetro</t>
        </r>
      </text>
    </comment>
    <comment ref="F35" authorId="0" shapeId="0" xr:uid="{9A82B95B-89CF-4CCA-B220-3389C195B3E1}">
      <text>
        <r>
          <rPr>
            <sz val="9"/>
            <color indexed="81"/>
            <rFont val="Tahoma"/>
            <family val="2"/>
          </rPr>
          <t>Selecionar a fonte da informação a partir da lista 
(informação complementar pode ser inscrita no campo 'Notas')</t>
        </r>
      </text>
    </comment>
    <comment ref="G35" authorId="0" shapeId="0" xr:uid="{DBB48639-C3FD-426C-9D01-8EEC0D81874B}">
      <text>
        <r>
          <rPr>
            <sz val="9"/>
            <color indexed="81"/>
            <rFont val="Tahoma"/>
            <family val="2"/>
          </rPr>
          <t>Campos de texto livre</t>
        </r>
      </text>
    </comment>
    <comment ref="H35" authorId="0" shapeId="0" xr:uid="{4BB463E7-DFDE-44D8-BA0E-0A023BB2F038}">
      <text>
        <r>
          <rPr>
            <sz val="9"/>
            <color rgb="FF000000"/>
            <rFont val="Tahoma"/>
            <family val="2"/>
          </rPr>
          <t>Campos de texto livre</t>
        </r>
      </text>
    </comment>
    <comment ref="C40" authorId="0" shapeId="0" xr:uid="{08E121EA-4832-4913-A191-046540D9F3DC}">
      <text>
        <r>
          <rPr>
            <sz val="9"/>
            <color rgb="FF000000"/>
            <rFont val="Tahoma"/>
            <family val="2"/>
          </rPr>
          <t>Selecionar o tipo de viatura a partir da lista</t>
        </r>
      </text>
    </comment>
    <comment ref="D40" authorId="0" shapeId="0" xr:uid="{D6AE310B-B0D4-4451-A580-07953445A4F2}">
      <text>
        <r>
          <rPr>
            <b/>
            <sz val="9"/>
            <color rgb="FF000000"/>
            <rFont val="Tahoma"/>
            <family val="2"/>
          </rPr>
          <t xml:space="preserve"> </t>
        </r>
        <r>
          <rPr>
            <sz val="9"/>
            <color rgb="FF000000"/>
            <rFont val="Tahoma"/>
            <family val="2"/>
          </rPr>
          <t>A distância total percorrida  por viaturas de cada tipo deve ser expressa em Quilómetros</t>
        </r>
      </text>
    </comment>
    <comment ref="F40" authorId="0" shapeId="0" xr:uid="{43BC4892-0FE1-4FF5-8355-3EEFE7F14C79}">
      <text>
        <r>
          <rPr>
            <sz val="9"/>
            <color rgb="FF000000"/>
            <rFont val="Tahoma"/>
            <family val="2"/>
          </rPr>
          <t xml:space="preserve">Selecionar a fonte da informação a partir da lista 
</t>
        </r>
        <r>
          <rPr>
            <sz val="9"/>
            <color rgb="FF000000"/>
            <rFont val="Tahoma"/>
            <family val="2"/>
          </rPr>
          <t>(informação complementar pode ser inscrita no campo 'Notas')</t>
        </r>
      </text>
    </comment>
    <comment ref="G40" authorId="0" shapeId="0" xr:uid="{01E79DF4-E303-48F8-9FA2-4FF6664BE184}">
      <text>
        <r>
          <rPr>
            <sz val="9"/>
            <color indexed="81"/>
            <rFont val="Tahoma"/>
            <family val="2"/>
          </rPr>
          <t>Campos de texto livre</t>
        </r>
      </text>
    </comment>
    <comment ref="H40" authorId="0" shapeId="0" xr:uid="{C50BA875-E29C-44DD-AFE9-0B148BC7127A}">
      <text>
        <r>
          <rPr>
            <sz val="9"/>
            <color indexed="81"/>
            <rFont val="Tahoma"/>
            <family val="2"/>
          </rPr>
          <t>Campos de texto livre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José Barroso</author>
  </authors>
  <commentList>
    <comment ref="E11" authorId="0" shapeId="0" xr:uid="{BBF9E727-14A0-4000-BCF9-FAA5DC857BE0}">
      <text>
        <r>
          <rPr>
            <sz val="9"/>
            <color indexed="81"/>
            <rFont val="Tahoma"/>
            <family val="2"/>
          </rPr>
          <t>Deve incluir as viagens inicial e final do ano letivo</t>
        </r>
      </text>
    </comment>
    <comment ref="F11" authorId="0" shapeId="0" xr:uid="{AB13D17E-1D42-4277-A9C8-5A730D7337DB}">
      <text>
        <r>
          <rPr>
            <sz val="9"/>
            <color indexed="81"/>
            <rFont val="Tahoma"/>
            <family val="2"/>
          </rPr>
          <t>Selecionar a fonte da informação a partir da lista 
(informação complementar pode ser inscrita no campo 'Notas')</t>
        </r>
      </text>
    </comment>
    <comment ref="G11" authorId="0" shapeId="0" xr:uid="{F7B04505-79E8-4329-83E4-C875763A947C}">
      <text>
        <r>
          <rPr>
            <sz val="9"/>
            <color indexed="81"/>
            <rFont val="Tahoma"/>
            <family val="2"/>
          </rPr>
          <t>Campos de texto livre</t>
        </r>
      </text>
    </comment>
    <comment ref="H11" authorId="0" shapeId="0" xr:uid="{74D0273A-098C-4B3E-B258-338BCBC17C33}">
      <text>
        <r>
          <rPr>
            <sz val="9"/>
            <color indexed="81"/>
            <rFont val="Tahoma"/>
            <family val="2"/>
          </rPr>
          <t>Campos de texto livre</t>
        </r>
      </text>
    </comment>
    <comment ref="E18" authorId="0" shapeId="0" xr:uid="{1B68FBF2-78B1-4448-B13A-5CCCC2343930}">
      <text>
        <r>
          <rPr>
            <sz val="9"/>
            <color indexed="81"/>
            <rFont val="Tahoma"/>
            <family val="2"/>
          </rPr>
          <t>Deve incluir as viagens inicial e final do ano letivo</t>
        </r>
      </text>
    </comment>
    <comment ref="F18" authorId="0" shapeId="0" xr:uid="{7D7D265C-E63A-460B-92F4-0D22BCCA39C5}">
      <text>
        <r>
          <rPr>
            <sz val="9"/>
            <color indexed="81"/>
            <rFont val="Tahoma"/>
            <family val="2"/>
          </rPr>
          <t>Selecionar a fonte da informação a partir da lista 
(informação complementar pode ser inscrita no campo 'Notas')</t>
        </r>
      </text>
    </comment>
    <comment ref="G18" authorId="0" shapeId="0" xr:uid="{0B0BB8D0-531F-498B-AE5E-84CF4511AF14}">
      <text>
        <r>
          <rPr>
            <sz val="9"/>
            <color indexed="81"/>
            <rFont val="Tahoma"/>
            <family val="2"/>
          </rPr>
          <t>Campos de texto livre</t>
        </r>
      </text>
    </comment>
    <comment ref="H18" authorId="0" shapeId="0" xr:uid="{C3BDCDC8-32E9-48EF-AB2F-D3128C6B0A85}">
      <text>
        <r>
          <rPr>
            <sz val="9"/>
            <color indexed="81"/>
            <rFont val="Tahoma"/>
            <family val="2"/>
          </rPr>
          <t>Campos de texto livre</t>
        </r>
      </text>
    </comment>
    <comment ref="E57" authorId="0" shapeId="0" xr:uid="{97D708B1-B824-4BA8-80C3-61EDEF8722BC}">
      <text>
        <r>
          <rPr>
            <sz val="9"/>
            <color indexed="81"/>
            <rFont val="Tahoma"/>
            <family val="2"/>
          </rPr>
          <t>Deve incluir as viagens inicial e final do ano letivo</t>
        </r>
      </text>
    </comment>
    <comment ref="F57" authorId="0" shapeId="0" xr:uid="{1D907173-0A67-487A-8690-E2222C5D0A15}">
      <text>
        <r>
          <rPr>
            <sz val="9"/>
            <color indexed="81"/>
            <rFont val="Tahoma"/>
            <family val="2"/>
          </rPr>
          <t>Selecionar a fonte da informação a partir da lista 
(informação complementar pode ser inscrita no campo 'Notas')</t>
        </r>
      </text>
    </comment>
    <comment ref="G57" authorId="0" shapeId="0" xr:uid="{D3B66A58-EC99-4EDD-9389-0AD56B060379}">
      <text>
        <r>
          <rPr>
            <sz val="9"/>
            <color indexed="81"/>
            <rFont val="Tahoma"/>
            <family val="2"/>
          </rPr>
          <t>Campos de texto livre</t>
        </r>
      </text>
    </comment>
    <comment ref="H57" authorId="0" shapeId="0" xr:uid="{74C519A5-BC1B-4A74-AAA1-CBD6C12F7F2E}">
      <text>
        <r>
          <rPr>
            <sz val="9"/>
            <color indexed="81"/>
            <rFont val="Tahoma"/>
            <family val="2"/>
          </rPr>
          <t>Campos de texto livre</t>
        </r>
      </text>
    </comment>
    <comment ref="E98" authorId="0" shapeId="0" xr:uid="{0822082E-D74F-42DC-8121-D778BDC5E7D5}">
      <text>
        <r>
          <rPr>
            <sz val="9"/>
            <color indexed="81"/>
            <rFont val="Tahoma"/>
            <family val="2"/>
          </rPr>
          <t>Deve incluir as viagens inicial e final do ano letivo</t>
        </r>
      </text>
    </comment>
    <comment ref="F98" authorId="0" shapeId="0" xr:uid="{204FECCB-EE41-4FDA-84F4-2D1A6B5FE038}">
      <text>
        <r>
          <rPr>
            <sz val="9"/>
            <color indexed="81"/>
            <rFont val="Tahoma"/>
            <family val="2"/>
          </rPr>
          <t>Selecionar a fonte da informação a partir da lista 
(informação complementar pode ser inscrita no campo 'Notas')</t>
        </r>
      </text>
    </comment>
    <comment ref="G98" authorId="0" shapeId="0" xr:uid="{7584DD3B-5494-4494-9D1C-639463BB5D7D}">
      <text>
        <r>
          <rPr>
            <sz val="9"/>
            <color indexed="81"/>
            <rFont val="Tahoma"/>
            <family val="2"/>
          </rPr>
          <t>Campos de texto livre</t>
        </r>
      </text>
    </comment>
    <comment ref="H98" authorId="0" shapeId="0" xr:uid="{6D734236-0733-4F06-A508-C625BE7198B1}">
      <text>
        <r>
          <rPr>
            <sz val="9"/>
            <color indexed="81"/>
            <rFont val="Tahoma"/>
            <family val="2"/>
          </rPr>
          <t>Campos de texto livre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José Barroso</author>
  </authors>
  <commentList>
    <comment ref="E11" authorId="0" shapeId="0" xr:uid="{E6B3531E-FC1A-47F8-80F0-AFFE9ED6058C}">
      <text>
        <r>
          <rPr>
            <sz val="9"/>
            <color indexed="81"/>
            <rFont val="Tahoma"/>
            <family val="2"/>
          </rPr>
          <t>Deve incluir as viagens inicial e final do período letivo</t>
        </r>
      </text>
    </comment>
    <comment ref="F11" authorId="0" shapeId="0" xr:uid="{809CDF0B-437F-4D7A-9BC0-5C8295F54BFC}">
      <text>
        <r>
          <rPr>
            <sz val="9"/>
            <color indexed="81"/>
            <rFont val="Tahoma"/>
            <family val="2"/>
          </rPr>
          <t>Selecionar a fonte da informação a partir da lista 
(informação complementar pode ser inscrita no campo 'Notas')</t>
        </r>
      </text>
    </comment>
    <comment ref="G11" authorId="0" shapeId="0" xr:uid="{531B2CBE-18E9-4EB9-8708-0DB4FADC20D8}">
      <text>
        <r>
          <rPr>
            <sz val="9"/>
            <color indexed="81"/>
            <rFont val="Tahoma"/>
            <family val="2"/>
          </rPr>
          <t>Campos de texto livre</t>
        </r>
      </text>
    </comment>
    <comment ref="H11" authorId="0" shapeId="0" xr:uid="{8E3D7CEE-780B-4DE6-96DF-E3829F3A08F7}">
      <text>
        <r>
          <rPr>
            <sz val="9"/>
            <color indexed="81"/>
            <rFont val="Tahoma"/>
            <family val="2"/>
          </rPr>
          <t>Campos de texto livre</t>
        </r>
      </text>
    </comment>
    <comment ref="E52" authorId="0" shapeId="0" xr:uid="{40C646A4-339D-4185-BF1C-73D33EFD3619}">
      <text>
        <r>
          <rPr>
            <sz val="9"/>
            <color indexed="81"/>
            <rFont val="Tahoma"/>
            <family val="2"/>
          </rPr>
          <t>Deve incluir as viagens inicial e final do período letivo</t>
        </r>
      </text>
    </comment>
    <comment ref="F52" authorId="0" shapeId="0" xr:uid="{99CAEF05-34C6-4582-9D28-44F96D701926}">
      <text>
        <r>
          <rPr>
            <sz val="9"/>
            <color indexed="81"/>
            <rFont val="Tahoma"/>
            <family val="2"/>
          </rPr>
          <t>Selecionar a fonte da informação a partir da lista 
(informação complementar pode ser inscrita no campo 'Notas')</t>
        </r>
      </text>
    </comment>
    <comment ref="G52" authorId="0" shapeId="0" xr:uid="{47297379-7988-4394-A65B-A083FA4E5A62}">
      <text>
        <r>
          <rPr>
            <sz val="9"/>
            <color indexed="81"/>
            <rFont val="Tahoma"/>
            <family val="2"/>
          </rPr>
          <t>Campos de texto livre</t>
        </r>
      </text>
    </comment>
    <comment ref="H52" authorId="0" shapeId="0" xr:uid="{DED13CC2-95F7-46B9-9925-7156CE5D27A9}">
      <text>
        <r>
          <rPr>
            <sz val="9"/>
            <color indexed="81"/>
            <rFont val="Tahoma"/>
            <family val="2"/>
          </rPr>
          <t>Campos de texto livre</t>
        </r>
      </text>
    </comment>
    <comment ref="E73" authorId="0" shapeId="0" xr:uid="{B102DDEE-0A1C-4594-8A60-6A917751711C}">
      <text>
        <r>
          <rPr>
            <sz val="9"/>
            <color indexed="81"/>
            <rFont val="Tahoma"/>
            <family val="2"/>
          </rPr>
          <t>Deve incluir as viagens inicial e final da estadia no estrangeiro</t>
        </r>
      </text>
    </comment>
    <comment ref="F73" authorId="0" shapeId="0" xr:uid="{E6C580B6-61FE-457A-9822-212710732773}">
      <text>
        <r>
          <rPr>
            <sz val="9"/>
            <color indexed="81"/>
            <rFont val="Tahoma"/>
            <family val="2"/>
          </rPr>
          <t>Selecionar a fonte da informação a partir da lista 
(informação complementar pode ser inscrita no campo 'Notas')</t>
        </r>
      </text>
    </comment>
    <comment ref="G73" authorId="0" shapeId="0" xr:uid="{034A62B7-18C5-416E-8997-936453FAA007}">
      <text>
        <r>
          <rPr>
            <sz val="9"/>
            <color indexed="81"/>
            <rFont val="Tahoma"/>
            <family val="2"/>
          </rPr>
          <t>Campos de texto livre</t>
        </r>
      </text>
    </comment>
    <comment ref="H73" authorId="0" shapeId="0" xr:uid="{7355F8B3-E393-4CC1-85F0-B7E94086C993}">
      <text>
        <r>
          <rPr>
            <sz val="9"/>
            <color indexed="81"/>
            <rFont val="Tahoma"/>
            <family val="2"/>
          </rPr>
          <t>Campos de texto livre</t>
        </r>
      </text>
    </comment>
    <comment ref="E114" authorId="0" shapeId="0" xr:uid="{F7AEFE7F-A9F1-46A2-98DA-8BBFD546B306}">
      <text>
        <r>
          <rPr>
            <sz val="9"/>
            <color indexed="81"/>
            <rFont val="Tahoma"/>
            <family val="2"/>
          </rPr>
          <t>Deve incluir as viagens inicial e final da estadia no estrangeiro</t>
        </r>
      </text>
    </comment>
    <comment ref="F114" authorId="0" shapeId="0" xr:uid="{B12098FB-754C-482C-A2E3-B7CA91F4E155}">
      <text>
        <r>
          <rPr>
            <sz val="9"/>
            <color indexed="81"/>
            <rFont val="Tahoma"/>
            <family val="2"/>
          </rPr>
          <t>Selecionar a fonte da informação a partir da lista 
(informação complementar pode ser inscrita no campo 'Notas')</t>
        </r>
      </text>
    </comment>
    <comment ref="G114" authorId="0" shapeId="0" xr:uid="{CBC3A9C9-9A64-4B92-9DBB-1EB0EE780DFF}">
      <text>
        <r>
          <rPr>
            <sz val="9"/>
            <color indexed="81"/>
            <rFont val="Tahoma"/>
            <family val="2"/>
          </rPr>
          <t>Campos de texto livre</t>
        </r>
      </text>
    </comment>
    <comment ref="H114" authorId="0" shapeId="0" xr:uid="{9785C70F-47BA-426D-8DAA-A3BF86072802}">
      <text>
        <r>
          <rPr>
            <sz val="9"/>
            <color indexed="81"/>
            <rFont val="Tahoma"/>
            <family val="2"/>
          </rPr>
          <t>Campos de texto livre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871FDE0-DFC8-7442-8AC1-1F66694E4DAA}" keepAlive="1" name="Query - Sheet1" description="Connection to the 'Sheet1' query in the workbook." type="5" refreshedVersion="8" background="1" refreshOnLoad="1" saveData="1">
    <dbPr connection="Provider=Microsoft.Mashup.OleDb.1;Data Source=$Workbook$;Location=Sheet1;Extended Properties=&quot;&quot;" command="SELECT * FROM [Sheet1]"/>
  </connection>
</connections>
</file>

<file path=xl/sharedStrings.xml><?xml version="1.0" encoding="utf-8"?>
<sst xmlns="http://schemas.openxmlformats.org/spreadsheetml/2006/main" count="1397" uniqueCount="682">
  <si>
    <t>Instituto de Tecnologia Química e Biológica António Xavier (ITQB)</t>
  </si>
  <si>
    <t>ÍNDICE</t>
  </si>
  <si>
    <t>Escola Nacional de Saúde Pública (ENSP)</t>
  </si>
  <si>
    <t>ENSP</t>
  </si>
  <si>
    <t>Faculdade de Ciências e Tecnologia (FCT)</t>
  </si>
  <si>
    <t>FCT</t>
  </si>
  <si>
    <t>Faculdade de Ciências Sociais e Humanas (FCSH)</t>
  </si>
  <si>
    <t>FCSH</t>
  </si>
  <si>
    <t>Instituto de Higiene e Medicina Tropical (IHMT)</t>
  </si>
  <si>
    <t>IHMT</t>
  </si>
  <si>
    <t>ITQB</t>
  </si>
  <si>
    <t>Nova Information and Management School (IMS)</t>
  </si>
  <si>
    <t>IMS</t>
  </si>
  <si>
    <t>Nova Medical School / Faculdade de Ciências Médias (FCM)</t>
  </si>
  <si>
    <t>FCM</t>
  </si>
  <si>
    <t>Nova School of Business and Economics (SBE)</t>
  </si>
  <si>
    <t>SBE</t>
  </si>
  <si>
    <t>Nova School of Law (NSL)</t>
  </si>
  <si>
    <t>NSL</t>
  </si>
  <si>
    <t>Reitoria da Universidade Nova de Lisboa (Reitoria)</t>
  </si>
  <si>
    <t>Reitoria</t>
  </si>
  <si>
    <t>Serviços de Ação Social (SAS)</t>
  </si>
  <si>
    <t>SAS</t>
  </si>
  <si>
    <t>Partes A. e B.</t>
  </si>
  <si>
    <t>Quadro A.1</t>
  </si>
  <si>
    <t>Combustível</t>
  </si>
  <si>
    <t>Unidade</t>
  </si>
  <si>
    <t>Introdução de Valor</t>
  </si>
  <si>
    <t>Dados recolhidos a partir de…</t>
  </si>
  <si>
    <t>Pessoa / Setor responsável</t>
  </si>
  <si>
    <t>Notas</t>
  </si>
  <si>
    <t>CONSUMO DE COMBUSTÍVEIS 
EM INSTALAÇÕES FIXAS 
(exceto Gás Natural)</t>
  </si>
  <si>
    <t>Quadro B.1</t>
  </si>
  <si>
    <t>CONSUMO DE COMBUSTÍVEIS 
RODOVIÁRIOS  
(em veículos de frota própria)</t>
  </si>
  <si>
    <t>Gasóleo                    [C01]</t>
  </si>
  <si>
    <t>Litro</t>
  </si>
  <si>
    <t>Leitura faturas</t>
  </si>
  <si>
    <t>Gasóleo            [C01]</t>
  </si>
  <si>
    <t>Gasolina                   [C02]</t>
  </si>
  <si>
    <t>Quilograma</t>
  </si>
  <si>
    <t>Leitura contadores</t>
  </si>
  <si>
    <t>Gasolina           [C02]</t>
  </si>
  <si>
    <t>Cartão-Frota</t>
  </si>
  <si>
    <t>Propano                    [C03]</t>
  </si>
  <si>
    <t>Metro Cúbico</t>
  </si>
  <si>
    <t>Dados fornecedor</t>
  </si>
  <si>
    <t>GPL Auto           [C03]</t>
  </si>
  <si>
    <t>Dados contabilísticos</t>
  </si>
  <si>
    <t>Butano                      [C04]</t>
  </si>
  <si>
    <t>Tonelada</t>
  </si>
  <si>
    <t>GNL (Gás Natural Liquefeito)     [C04]</t>
  </si>
  <si>
    <t>Outros registos</t>
  </si>
  <si>
    <t>GPL                           [C05]</t>
  </si>
  <si>
    <t>Quilowatt.hora</t>
  </si>
  <si>
    <t>GNC (Gás Natural Comprimido)   [C05]</t>
  </si>
  <si>
    <t>Biomassa sólida     [C06]</t>
  </si>
  <si>
    <t>Euro</t>
  </si>
  <si>
    <t>Biocombustíveis     [C06]</t>
  </si>
  <si>
    <t>Biocombustíveis     [C07]</t>
  </si>
  <si>
    <t>Biogás                     [C08]</t>
  </si>
  <si>
    <t xml:space="preserve">   - Estão disponíveis dados sobre as quantidades específicas de F-Gases perdidas na instalação/ desinstalação de equipamentos?  E sobre as quantidades de gases fluorados repostas em </t>
  </si>
  <si>
    <t>Quadro C.1</t>
  </si>
  <si>
    <t>F-Gás</t>
  </si>
  <si>
    <t xml:space="preserve">QUANTIDADE PERDIDA NA INSTALAÇÃO DE NOVOS EQUIPAMENTOS </t>
  </si>
  <si>
    <t>QUANTIDADE RECARREGADA EM EQUIPAMENTOS EM UTILIZAÇÃO</t>
  </si>
  <si>
    <t>QUANTIDADE PERDIDA NA DESINSTALAÇÃO DE EQUIPAMENTOS</t>
  </si>
  <si>
    <t>QUANTIDADE ADQUIRIDA NO DECORRER DO ANO</t>
  </si>
  <si>
    <t>QUANTIDADE PERDIDA EM INSTALAÇÃO/DESINSTALAÇÃO DE EQUIPAMENTOS
(estimativa, se necessário)</t>
  </si>
  <si>
    <t>R-23                    [C01]</t>
  </si>
  <si>
    <t>Quilogramas</t>
  </si>
  <si>
    <t>R-32                    [C02]</t>
  </si>
  <si>
    <t>Registos manutenção</t>
  </si>
  <si>
    <t>Toneladas</t>
  </si>
  <si>
    <t>R-134A               [C03]</t>
  </si>
  <si>
    <t>Informação prestador de serviços</t>
  </si>
  <si>
    <t>Metros Cúbicos</t>
  </si>
  <si>
    <t>R-143a               [C04]</t>
  </si>
  <si>
    <t>R-227ea             [C05]</t>
  </si>
  <si>
    <t>R-404A               [C06]</t>
  </si>
  <si>
    <t>R-407C               [C07]</t>
  </si>
  <si>
    <t>R-407F               [C08]</t>
  </si>
  <si>
    <t>R-410A               [C09]</t>
  </si>
  <si>
    <t>R-417A               [C10]</t>
  </si>
  <si>
    <t>R-422D               [C11]</t>
  </si>
  <si>
    <t>R-448A               [C12]</t>
  </si>
  <si>
    <t>R-449A               [C13]</t>
  </si>
  <si>
    <t>R-744                 [C14]</t>
  </si>
  <si>
    <t>SF6                     [C15]</t>
  </si>
  <si>
    <t>R-123               [C16]</t>
  </si>
  <si>
    <t>R-124               [C17]</t>
  </si>
  <si>
    <t>R-125               [C18]</t>
  </si>
  <si>
    <t>R-1270               [C19]</t>
  </si>
  <si>
    <t>R-12A               [C20]</t>
  </si>
  <si>
    <t>R-134               [C21]</t>
  </si>
  <si>
    <t>R-141b               [C22]</t>
  </si>
  <si>
    <t>R-142b               [C23]</t>
  </si>
  <si>
    <t>R-143               [C24]</t>
  </si>
  <si>
    <t>R-152               [C25]</t>
  </si>
  <si>
    <t>R-152A               [C26]</t>
  </si>
  <si>
    <t>R-161               [C27]</t>
  </si>
  <si>
    <t>R-170               [C28]</t>
  </si>
  <si>
    <t>R-21                  [C29]</t>
  </si>
  <si>
    <t>R-22                 [C30]</t>
  </si>
  <si>
    <t>R-225ca           [C31]</t>
  </si>
  <si>
    <t>R-225cb           [C32]</t>
  </si>
  <si>
    <t>R-22A               [C33]</t>
  </si>
  <si>
    <t>R-235da2         [C34]</t>
  </si>
  <si>
    <t>R-236CB            [C35]</t>
  </si>
  <si>
    <t>R-236EA           [C36]</t>
  </si>
  <si>
    <t>R-236FA            [C37]</t>
  </si>
  <si>
    <t>R-245CA            [C38]</t>
  </si>
  <si>
    <t>R-245FA             [C39]</t>
  </si>
  <si>
    <t>R-290                [C40]</t>
  </si>
  <si>
    <t>R-365MFC         [C41]</t>
  </si>
  <si>
    <t>R-403A               [C42]</t>
  </si>
  <si>
    <t>R-407A               [C43]</t>
  </si>
  <si>
    <t>R-407B               [C44]</t>
  </si>
  <si>
    <t>R-407D               [C45]</t>
  </si>
  <si>
    <t>R-407E               [C46]</t>
  </si>
  <si>
    <t>R-407G               [C47]</t>
  </si>
  <si>
    <t>R-408A               [C48]</t>
  </si>
  <si>
    <t>R-409A               [C49]</t>
  </si>
  <si>
    <t>R-41                    [C50]</t>
  </si>
  <si>
    <t>R-410B               [C51]</t>
  </si>
  <si>
    <t>R-413A               [C52]</t>
  </si>
  <si>
    <t>R-417B               [C53]</t>
  </si>
  <si>
    <t>R-417C               [C54]</t>
  </si>
  <si>
    <t>R-419A               [C55]</t>
  </si>
  <si>
    <t>R-419B               [C56]</t>
  </si>
  <si>
    <t>R-421A               [C57]</t>
  </si>
  <si>
    <t>R-421B               [C58]</t>
  </si>
  <si>
    <t>R-422A               [C59]</t>
  </si>
  <si>
    <t>R-422B               [C60]</t>
  </si>
  <si>
    <t>R-422C               [C61]</t>
  </si>
  <si>
    <t>R-422E               [C62]</t>
  </si>
  <si>
    <t>R-423A               [C63]</t>
  </si>
  <si>
    <t>R-424A               [C64]</t>
  </si>
  <si>
    <t>R-425A               [C65]</t>
  </si>
  <si>
    <t>R-426A               [C66]</t>
  </si>
  <si>
    <t>R-427A               [C67]</t>
  </si>
  <si>
    <t>R-428A               [C68]</t>
  </si>
  <si>
    <t>R-429A               [C69]</t>
  </si>
  <si>
    <t>R-430A               [C70]</t>
  </si>
  <si>
    <t>R-43-10MEE      [C71]</t>
  </si>
  <si>
    <t>R-431A               [C72]</t>
  </si>
  <si>
    <t>R-434A               [C73]</t>
  </si>
  <si>
    <t>R-435A               [C74]</t>
  </si>
  <si>
    <t>R-437A               [C75]</t>
  </si>
  <si>
    <t>R-438A               [C76]</t>
  </si>
  <si>
    <t>R-439A               [C77]</t>
  </si>
  <si>
    <t>R-440A               [C78]</t>
  </si>
  <si>
    <t>R-442A               [C79]</t>
  </si>
  <si>
    <t>R-444A               [C80]</t>
  </si>
  <si>
    <t>R-444B               [C81]</t>
  </si>
  <si>
    <t>R-445A               [C82]</t>
  </si>
  <si>
    <t>R-446A               [C83]</t>
  </si>
  <si>
    <t>R-447A               [C84]</t>
  </si>
  <si>
    <t>R-447B               [C85]</t>
  </si>
  <si>
    <t>R-449B               [C86]</t>
  </si>
  <si>
    <t>R-449C               [C87]</t>
  </si>
  <si>
    <t>R-450A               [C88]</t>
  </si>
  <si>
    <t>R-451A               [C89]</t>
  </si>
  <si>
    <t>R-451B               [C90]</t>
  </si>
  <si>
    <t>R-452A               [C91]</t>
  </si>
  <si>
    <t>R-452B               [C92]</t>
  </si>
  <si>
    <t>R-452C               [C93]</t>
  </si>
  <si>
    <t>R-453A               [C94]</t>
  </si>
  <si>
    <t>R-454A               [C95]</t>
  </si>
  <si>
    <t>R-454B               [C96]</t>
  </si>
  <si>
    <t>R-454C               [C97]</t>
  </si>
  <si>
    <t>R-455A               [C98]</t>
  </si>
  <si>
    <t>R-456A               [C99]</t>
  </si>
  <si>
    <t>R-457A               [C100]</t>
  </si>
  <si>
    <t>R-458A               [C101]</t>
  </si>
  <si>
    <t>R-500               [C102]</t>
  </si>
  <si>
    <t>R-502               [C103]</t>
  </si>
  <si>
    <t>R-502A               [C104]</t>
  </si>
  <si>
    <t>R-503               [C105]</t>
  </si>
  <si>
    <t>R-507A               [C106]</t>
  </si>
  <si>
    <t>R-508A               [C107]</t>
  </si>
  <si>
    <t>R-508B               [C108]</t>
  </si>
  <si>
    <t>R-512A               [C109]</t>
  </si>
  <si>
    <t>R-513A               [C110]</t>
  </si>
  <si>
    <t>R-513B               [C111]</t>
  </si>
  <si>
    <t>R-515A               [C112]</t>
  </si>
  <si>
    <t>R-600               [C113]</t>
  </si>
  <si>
    <t>R-600A               [C114]</t>
  </si>
  <si>
    <t>R-601A               [C115]</t>
  </si>
  <si>
    <t>R-717               [C116]</t>
  </si>
  <si>
    <t>Quadro D.1</t>
  </si>
  <si>
    <t>Tipo de Mobilidade</t>
  </si>
  <si>
    <t>Introdução de valor</t>
  </si>
  <si>
    <t>AUTOMÓVEL LIGEIRO 
DE PASSAGEIROS</t>
  </si>
  <si>
    <t>Quilómetro</t>
  </si>
  <si>
    <t>HÍBRIDO PLUG-IN [C05]</t>
  </si>
  <si>
    <t>GPL AUTO        [C07]</t>
  </si>
  <si>
    <t xml:space="preserve"> MOTOCICLO</t>
  </si>
  <si>
    <t xml:space="preserve">TRANSPORTE COLETIVO </t>
  </si>
  <si>
    <t>Passageiro.Quilómetro</t>
  </si>
  <si>
    <t>MODOS SUAVES</t>
  </si>
  <si>
    <t>INFORMAÇÃO SOBRE DADOS DO QUADRO D.1</t>
  </si>
  <si>
    <t>Resultados representam o número total de trabalhadores ?</t>
  </si>
  <si>
    <t>Sim/Não</t>
  </si>
  <si>
    <t>DADOS SOBRE A AMOSTRA UTILIZADA EM D.1</t>
  </si>
  <si>
    <t>Trabalhadores na amostra</t>
  </si>
  <si>
    <t>Número</t>
  </si>
  <si>
    <t>Total de trabalhadores</t>
  </si>
  <si>
    <t>Quadro E.1</t>
  </si>
  <si>
    <t>AUTOMÓVEL LIGEIRO DE PASSAGEIROS</t>
  </si>
  <si>
    <t>Quadro E.2</t>
  </si>
  <si>
    <t>INFORMAÇÃO SOBRE DADOS DO QUADRO E.1</t>
  </si>
  <si>
    <t>Resultados representam o número total de alunos ?</t>
  </si>
  <si>
    <t>DADOS SOBRE A AMOSTRA UTILIZADA EM E.1</t>
  </si>
  <si>
    <t>Alunos na amostra</t>
  </si>
  <si>
    <t>Total de alunos</t>
  </si>
  <si>
    <t>SIM</t>
  </si>
  <si>
    <t>NÃO</t>
  </si>
  <si>
    <t>Inquérito à mobilidade</t>
  </si>
  <si>
    <t>Dados administrativos</t>
  </si>
  <si>
    <t>Quadro F.1</t>
  </si>
  <si>
    <t>Tipo de viatura</t>
  </si>
  <si>
    <t>ALUGUER DE VEÍCULOS 
DE CURTA DURAÇÃO
(Rent-a-Car)</t>
  </si>
  <si>
    <t>DESLOCAÇÕES POR VIA AÉREA (Globais)</t>
  </si>
  <si>
    <t>Emissões totais de GEE</t>
  </si>
  <si>
    <r>
      <t>Tonelada CO</t>
    </r>
    <r>
      <rPr>
        <vertAlign val="subscript"/>
        <sz val="12"/>
        <color theme="8" tint="-0.499984740745262"/>
        <rFont val="Calibri"/>
        <family val="2"/>
        <scheme val="minor"/>
      </rPr>
      <t>2</t>
    </r>
    <r>
      <rPr>
        <sz val="12"/>
        <color theme="8" tint="-0.499984740745262"/>
        <rFont val="Calibri"/>
        <family val="2"/>
        <scheme val="minor"/>
      </rPr>
      <t>e</t>
    </r>
  </si>
  <si>
    <t>Agência de viagens</t>
  </si>
  <si>
    <t>Viagens com distância…</t>
  </si>
  <si>
    <t>DESLOCAÇÕES POR VIA AÉREA</t>
  </si>
  <si>
    <t>DESLOCAÇÕES EM COMBOIO</t>
  </si>
  <si>
    <t>DESLOCAÇÕES EM VIATURA PRÓPRIA DO PESSOAL</t>
  </si>
  <si>
    <t>Dados Agência Rent-a-Car</t>
  </si>
  <si>
    <t>Dados Agência</t>
  </si>
  <si>
    <t>GASÓLEO        [C01]</t>
  </si>
  <si>
    <t>Registos internos</t>
  </si>
  <si>
    <t>Em Portugal</t>
  </si>
  <si>
    <t>Euros</t>
  </si>
  <si>
    <t>GASOLINA       [C02]</t>
  </si>
  <si>
    <t>Dados contabilidade</t>
  </si>
  <si>
    <t>No estrangeiro</t>
  </si>
  <si>
    <t>ELÉTRICO        [C03]</t>
  </si>
  <si>
    <t>HÍBRIDO          [C04]</t>
  </si>
  <si>
    <t>GÁS NATURAL VEICULAR [C06]</t>
  </si>
  <si>
    <t>VEÍCULO NÃO DETERMINADO [C08]</t>
  </si>
  <si>
    <t>Quadro G.1</t>
  </si>
  <si>
    <t>Região Autónoma</t>
  </si>
  <si>
    <t>[ Para cada R.A. deverão ser preenchidas 2 linhas: n.º médio viagens e n.º alunos ]</t>
  </si>
  <si>
    <t>Distrito de origem</t>
  </si>
  <si>
    <t>[ Para cada distrito deverão ser preenchidas 2 linhas: n.º médio viagens e n.º alunos ]</t>
  </si>
  <si>
    <t>País/Região de origem</t>
  </si>
  <si>
    <t>[ Para cada região deverão ser preenchidas 2 linhas: n.º médio viagens e n.º alunos ]</t>
  </si>
  <si>
    <t>Madeira       [C01]</t>
  </si>
  <si>
    <t>Albânia /Macedónia do Norte /Montenegro [C01]</t>
  </si>
  <si>
    <t>Número médio de viagens/ano/ estudante</t>
  </si>
  <si>
    <t>Aveiro            [C01]</t>
  </si>
  <si>
    <t>Açores          [C02]</t>
  </si>
  <si>
    <t>Alemanha                                                           [C02]</t>
  </si>
  <si>
    <t>Número de estudantes</t>
  </si>
  <si>
    <t>Beja               [C02]</t>
  </si>
  <si>
    <t>Outras fontes</t>
  </si>
  <si>
    <t>Áustria /Chéquia /Eslováquia /Hungria         [C03]</t>
  </si>
  <si>
    <t>Braga             [C03]</t>
  </si>
  <si>
    <t>Bélgica /Luxemburgo /Países Baixos               [C04]</t>
  </si>
  <si>
    <t>Bragança       [C04]</t>
  </si>
  <si>
    <t>Bielorrússia /Rússia                                           [C05]</t>
  </si>
  <si>
    <t>Castelo Branco [C05]</t>
  </si>
  <si>
    <t>Bósnia /Sérvia                                                    [C06]</t>
  </si>
  <si>
    <t>Coimbra         [C06]</t>
  </si>
  <si>
    <t>Bulgária / Moldávia /Roménia                         [C07]</t>
  </si>
  <si>
    <t>Évora             [C07]</t>
  </si>
  <si>
    <t>Dinamarca /Suécia /Noruega                           [C08]</t>
  </si>
  <si>
    <t>Faro               [C08]</t>
  </si>
  <si>
    <t>Eslovênia /Croácia                                              [C09]</t>
  </si>
  <si>
    <t>Guarda          [C09]</t>
  </si>
  <si>
    <t>Espanha                                                              [C10]</t>
  </si>
  <si>
    <t>Leiria             [C10]</t>
  </si>
  <si>
    <t>Finlândia /Estónia /Letónia /Lituânia              [C11]</t>
  </si>
  <si>
    <t>Lisboa           [C11]</t>
  </si>
  <si>
    <t>França /Suíça                                                      [C12]</t>
  </si>
  <si>
    <t>Portalegre     [C12]</t>
  </si>
  <si>
    <t>Chipre /Grécia                                                    [C13]</t>
  </si>
  <si>
    <t>Porto             [C13]</t>
  </si>
  <si>
    <t>Islândia                                                               [C14]</t>
  </si>
  <si>
    <t>Santarém      [C14]</t>
  </si>
  <si>
    <t>Itália /Malta                                                       [C15]</t>
  </si>
  <si>
    <t>Setúbal         [C15]</t>
  </si>
  <si>
    <t>Polónia                                                                [C16]</t>
  </si>
  <si>
    <t>Viana do Castelo [C16]</t>
  </si>
  <si>
    <t>Reino Unido /Irlanda                                        [C17]</t>
  </si>
  <si>
    <t>Vila Real      [C17]</t>
  </si>
  <si>
    <t>Turquia                                                                [C18]</t>
  </si>
  <si>
    <t>Viseu            [C18]</t>
  </si>
  <si>
    <t>Ucrânia                                                                [C19]</t>
  </si>
  <si>
    <t>Norte de África                                            [C01]</t>
  </si>
  <si>
    <t>Guiné-Bissau/ África Sub-saariana             [C02]</t>
  </si>
  <si>
    <t>Angola/ África central                                 [C03]</t>
  </si>
  <si>
    <t>Moçambique / África do Sul                      [C04]</t>
  </si>
  <si>
    <t>América do Norte                                        [C05]</t>
  </si>
  <si>
    <t>Brasil/ América do Sul                                 [C06]</t>
  </si>
  <si>
    <t>Ásia                                                               [C07]</t>
  </si>
  <si>
    <t>Oceânia                                                        [C08]</t>
  </si>
  <si>
    <t>Partes H. e I.</t>
  </si>
  <si>
    <t>Quadro H.1</t>
  </si>
  <si>
    <t>ESTUDANTES EM PROGRAMAS DO TIPO ERASMUS
(Europa)</t>
  </si>
  <si>
    <t>Quadro H.2</t>
  </si>
  <si>
    <t>ESTUDANTES EM PROGRAMAS DO TIPO ERASMUS
(Fora da Europa)</t>
  </si>
  <si>
    <t>Quadro I.1</t>
  </si>
  <si>
    <t>[ Para cada região deverão ser preenchidas 2 linhas: n.º médio viagens e n.º docentes ]</t>
  </si>
  <si>
    <t>PESSOAL DOCENTE EM ATIVIDADES PROFISSIONAIS DA SUA INICIATIVA
(Europa)</t>
  </si>
  <si>
    <t>Quadro I.2</t>
  </si>
  <si>
    <t>PESSOAL DOCENTE EM ATIVIDADES PROFISSIONAIS DA SUA INICIATIVA
(Fora da Europa)</t>
  </si>
  <si>
    <t>Madeira</t>
  </si>
  <si>
    <t>Número médio de viagens/ano/aluno</t>
  </si>
  <si>
    <t>Aveiro</t>
  </si>
  <si>
    <t>Número médio de viagens/ano/docente</t>
  </si>
  <si>
    <t>Açores</t>
  </si>
  <si>
    <t>Número de alunos</t>
  </si>
  <si>
    <t>Beja</t>
  </si>
  <si>
    <t>Número de docentes</t>
  </si>
  <si>
    <t>Braga</t>
  </si>
  <si>
    <t>Bragança</t>
  </si>
  <si>
    <t>Castelo Branco</t>
  </si>
  <si>
    <t>Coimbra</t>
  </si>
  <si>
    <t>Évora</t>
  </si>
  <si>
    <t>Faro</t>
  </si>
  <si>
    <t>Guarda</t>
  </si>
  <si>
    <t>Leiria</t>
  </si>
  <si>
    <t>Portalegre</t>
  </si>
  <si>
    <t>Porto</t>
  </si>
  <si>
    <t>Santarém</t>
  </si>
  <si>
    <t>Setúbal</t>
  </si>
  <si>
    <t>Viana do Castelo</t>
  </si>
  <si>
    <t>Vila Real</t>
  </si>
  <si>
    <t>Viseu</t>
  </si>
  <si>
    <t>Quadro J.1</t>
  </si>
  <si>
    <t>Quadro J.2</t>
  </si>
  <si>
    <t>Quadro J.3</t>
  </si>
  <si>
    <t>Quadro K.1</t>
  </si>
  <si>
    <t>Quadro L.1</t>
  </si>
  <si>
    <t xml:space="preserve"> Introdução de Valor</t>
  </si>
  <si>
    <t>TRANSPORTE RODOVIÁRIO DE PASSAGEIROS ENTRE LOCAIS A e B
- SERVIÇO REGULAR #1</t>
  </si>
  <si>
    <t>Distância  origem /destino</t>
  </si>
  <si>
    <t>Viagens/ano</t>
  </si>
  <si>
    <t>TRANSPORTE RODOVIÁRIO DE PASSAGEIROS ENTRE LOCAIS C e D
- SERVIÇO REGULAR #2</t>
  </si>
  <si>
    <t>TRANSPORTE RODOVIÁRIO DE PASSAGEIROS ENTRE LOCAIS E e F
- SERVIÇO REGULAR #3</t>
  </si>
  <si>
    <t>Quadro L.2</t>
  </si>
  <si>
    <t>TRANSPORTE RODOVIÁRIO DE PASSAGEIROS - SERVIÇO PONTUAL</t>
  </si>
  <si>
    <t>Distância total percorrida</t>
  </si>
  <si>
    <t>SERVIÇO DE TRANSPORTE DE MERCADORIAS</t>
  </si>
  <si>
    <t>Quantidade total transportada</t>
  </si>
  <si>
    <t>Dados do prestador de serviços</t>
  </si>
  <si>
    <t>Palete</t>
  </si>
  <si>
    <t>Metro cúbico</t>
  </si>
  <si>
    <t>Quadro M.1</t>
  </si>
  <si>
    <t>Tipo de recolha de Resíduos Urbanos</t>
  </si>
  <si>
    <t xml:space="preserve"> RESÍDUOS URBANOS</t>
  </si>
  <si>
    <t>Recolha de Indiferenciados [C01]</t>
  </si>
  <si>
    <t>Recolha de Orgânicos            [C02]</t>
  </si>
  <si>
    <t>Quadro M.2</t>
  </si>
  <si>
    <t>RESÍDUOS PERIGOSOS / 
RESÍDUOS HOSPITALARES</t>
  </si>
  <si>
    <t>Recolha de Resíduos Perigosos/Hospitalares [C03]</t>
  </si>
  <si>
    <t>Quadro N.1</t>
  </si>
  <si>
    <t>Tipo de Fornecimento</t>
  </si>
  <si>
    <t>AQUISIÇÃO DE ENERGIA ELÉTRICA 100% RENOVÁVEL
(contabilizada nos consumos globais)</t>
  </si>
  <si>
    <t>A comercializadores em mercado [C01]</t>
  </si>
  <si>
    <t>Contratos de Aquisição de Energia a Produtores [C02]</t>
  </si>
  <si>
    <t>Quadro N.2</t>
  </si>
  <si>
    <t>Produção / Consumo / Garantias de Origem</t>
  </si>
  <si>
    <t xml:space="preserve">PRODUÇÃO INDEPENDENTE DE ENERGIA ELÉTRICA RENOVÁVEL 
</t>
  </si>
  <si>
    <t>Produção em Regime de Autoconsumo [C01]</t>
  </si>
  <si>
    <t>Produção vendida à Rede Elétrica [C02]</t>
  </si>
  <si>
    <t>PARTICIPAÇÃO EM 
COMUNIDADE DE ENERGIA RENOVÁVEL (CER)</t>
  </si>
  <si>
    <t>Produção própria encaminhada via CER [C03]</t>
  </si>
  <si>
    <t>Consumo próprio com origem via CER</t>
  </si>
  <si>
    <t>GARANTIAS DE ORIGEM DE ENERGIA RENOVÁVEL (GO)</t>
  </si>
  <si>
    <t>GO canceladas no Registo Oficial (EEGO)</t>
  </si>
  <si>
    <t>Número de GO canceladas</t>
  </si>
  <si>
    <t>VEÍCULOS ELÉTRICOS DA FROTA PRÓPRIA</t>
  </si>
  <si>
    <t>Consumos em abastecimento interno [C01]</t>
  </si>
  <si>
    <t>Consumos em abastecimento externo [C02]</t>
  </si>
  <si>
    <t>Gasóleo</t>
  </si>
  <si>
    <t>Contadores parciais</t>
  </si>
  <si>
    <t>Comercializador em mercado</t>
  </si>
  <si>
    <t>Pesagem</t>
  </si>
  <si>
    <t>Documentos EEGO</t>
  </si>
  <si>
    <t>Gasolina</t>
  </si>
  <si>
    <t>% do consumo total</t>
  </si>
  <si>
    <t>Critério rateio: área</t>
  </si>
  <si>
    <t>Contrato Aquisição Energia a Produtor</t>
  </si>
  <si>
    <t>Estimativa</t>
  </si>
  <si>
    <t>Dados CER</t>
  </si>
  <si>
    <t>GPL Auto</t>
  </si>
  <si>
    <t>NOVA SBE</t>
  </si>
  <si>
    <t>Critério rateio: n.º utilizadores</t>
  </si>
  <si>
    <t>GNL (Gás Natural Liquefeito)</t>
  </si>
  <si>
    <t>Critério rateio: dados contabilísticos</t>
  </si>
  <si>
    <t>GNC (Gás Natural Comprimido)</t>
  </si>
  <si>
    <t>Biocombustíveis</t>
  </si>
  <si>
    <t>NOVA IMS</t>
  </si>
  <si>
    <t>Entidade externa à NOVA</t>
  </si>
  <si>
    <t>Combustível / En. Elétrica / F-Gases</t>
  </si>
  <si>
    <t>CONSUMO DE COMBUSTÍVEIS EM INSTALAÇÕES FIXAS</t>
  </si>
  <si>
    <t>CONSUMOS DE ENERGIA ELÉTRICA</t>
  </si>
  <si>
    <t>Consumos de energia elétrica</t>
  </si>
  <si>
    <t>GASES FLUORADOS - 
(Quantidade adquirida durante o ano)</t>
  </si>
  <si>
    <t>Gas Natural         [C01]</t>
  </si>
  <si>
    <t>Gasóleo               [C02]</t>
  </si>
  <si>
    <t>Gasolina              [C03]</t>
  </si>
  <si>
    <t>Dados senhorio</t>
  </si>
  <si>
    <t xml:space="preserve"> Informação prestador de serviços</t>
  </si>
  <si>
    <t>Propano               [C04]</t>
  </si>
  <si>
    <t>Valores estimados</t>
  </si>
  <si>
    <t>Butano                [C05]</t>
  </si>
  <si>
    <t>GPL                     [C06]</t>
  </si>
  <si>
    <t>Biomassa sólida [C07]</t>
  </si>
  <si>
    <t>Biocombustíveis [C08]</t>
  </si>
  <si>
    <t>Quadro P.1</t>
  </si>
  <si>
    <t>SU responsável pelo consumo</t>
  </si>
  <si>
    <t>Quadro Q.1</t>
  </si>
  <si>
    <t>Consumos de Gás Natural</t>
  </si>
  <si>
    <t>Quadro Q.2</t>
  </si>
  <si>
    <t>Energia elétrica</t>
  </si>
  <si>
    <t>litro</t>
  </si>
  <si>
    <t>Entidade 1</t>
  </si>
  <si>
    <t>FCT               [C01]</t>
  </si>
  <si>
    <t>Entidade 2</t>
  </si>
  <si>
    <t>FCSH             [C02]</t>
  </si>
  <si>
    <t>Entidade 3</t>
  </si>
  <si>
    <t>SBE                [C03]</t>
  </si>
  <si>
    <t>FCM               [C04]</t>
  </si>
  <si>
    <t>NSL                 [C05]</t>
  </si>
  <si>
    <t>IHMT              [C06]</t>
  </si>
  <si>
    <t xml:space="preserve"> IMS                [C07]</t>
  </si>
  <si>
    <t>ITQB               [C08]</t>
  </si>
  <si>
    <t>Dados da entidade</t>
  </si>
  <si>
    <t>ENSP               [C09]</t>
  </si>
  <si>
    <t>Gás Natural          [C01]</t>
  </si>
  <si>
    <t>Reitoria          [C10]</t>
  </si>
  <si>
    <t>Gasóleo                [C02]</t>
  </si>
  <si>
    <t>SAS                 [C11]</t>
  </si>
  <si>
    <t>Gasolina               [C03]</t>
  </si>
  <si>
    <t>Butano                 [C05]</t>
  </si>
  <si>
    <t>GPL                      [C06]</t>
  </si>
  <si>
    <t>CONSUMO DE ENERGIA ELÉTRICA</t>
  </si>
  <si>
    <t>CONSUMO DE GÁS NATURAL</t>
  </si>
  <si>
    <t>Código Universal da Instalação (CUI)</t>
  </si>
  <si>
    <t>020104 - LIMPEZA E HIGIENE</t>
  </si>
  <si>
    <t>020105 - ALIMENTAÇÃO - REFEIÇÕES CONFECCIONADAS</t>
  </si>
  <si>
    <t>020106 - ALIMENTAÇÃO - GÉNEROS PARA CONFECCIONAR</t>
  </si>
  <si>
    <t>020107 - VESTUÁRIO E ARTIGOS PESSOAIS</t>
  </si>
  <si>
    <t>020108 - MATERIAL DE ESCRITÓRIO</t>
  </si>
  <si>
    <t>020109 - PRODUTOS QUÍMICOS E FARMACÊUTICOS</t>
  </si>
  <si>
    <t>020110 - PRODUTOS VENDIDOS NAS FARMÁCIAS</t>
  </si>
  <si>
    <t>020111 - MATERIAL DE CONSUMO CLÍNICO</t>
  </si>
  <si>
    <t>020112 - MATERIAL DE TRANSPORTE - PEÇAS</t>
  </si>
  <si>
    <t>020113 - MATERIAL DE CONSUMO HOTELEIRO</t>
  </si>
  <si>
    <t>020114 - OUTRO MATERIAL - PEÇAS</t>
  </si>
  <si>
    <t>020115 - PRÉMIOS, CONDECORAÇÕES E OFERTAS</t>
  </si>
  <si>
    <t>020117 - FERRAMENTAS E UTENSÍLIOS</t>
  </si>
  <si>
    <t>020118 - LIVROS E DOCUMENTAÇÃO TÉCNICA</t>
  </si>
  <si>
    <t>020119 - ARTIGOS HONORÍFICOS E DE DECORAÇÃO</t>
  </si>
  <si>
    <t>020120 - MATERIAL DE EDUCAÇÃO, CULTURA E RECREIO</t>
  </si>
  <si>
    <t>020121 - OUTROS BENS</t>
  </si>
  <si>
    <t>020202 LIMPEZA E HIGIENE</t>
  </si>
  <si>
    <t>020203 CONSERVAÇÃO DE BENS</t>
  </si>
  <si>
    <t>020205 LOCAÇÃO DE MATERIAL DE INFORMÁTICA</t>
  </si>
  <si>
    <t>020208 LOCAÇÃO DE OUTROS BENS</t>
  </si>
  <si>
    <t>020209 COMUNICAÇÕES</t>
  </si>
  <si>
    <t>020211 REPRESENTAÇÃO DOS SERVIÇOS</t>
  </si>
  <si>
    <t>020212 SEGUROS</t>
  </si>
  <si>
    <t>020214 ESTUDOS, PARECERES, PROJECTOS E CONSULTADORIA</t>
  </si>
  <si>
    <t>020215 FORMAÇÃO</t>
  </si>
  <si>
    <t>020216 SEMINÁRIOS, EXPOSIÇÕES E SIMILARES</t>
  </si>
  <si>
    <t>020217 PUBLICIDADE</t>
  </si>
  <si>
    <t>020218 VIGILÂNCIA E SEGURANÇA</t>
  </si>
  <si>
    <t>020219 ASSISTÊNCIA TÉCNICA</t>
  </si>
  <si>
    <t>020220 OUTROS TRABALHOS ESPECIALIZADOS</t>
  </si>
  <si>
    <t>020222 SERVIÇOS DE SAÚDE</t>
  </si>
  <si>
    <t>020223 OUTROS SERVIÇOS DE SAÚDE</t>
  </si>
  <si>
    <t>020225 OUTROS SERVIÇOS</t>
  </si>
  <si>
    <t>070102 - HABITAÇÕES</t>
  </si>
  <si>
    <t>070103 EDIFÍCIOS</t>
  </si>
  <si>
    <t>070104 CONSTRUÇÕES DIVERSAS</t>
  </si>
  <si>
    <t>070106 MATERIAL DE TRANSPORTE</t>
  </si>
  <si>
    <t>070107 EQUIPAMENTO DE INFORMÁTICA</t>
  </si>
  <si>
    <t>070108 SOFTWARE INFORMÁTICO</t>
  </si>
  <si>
    <t>070109 EQUIPAMENTO ADMINISTRATIVO</t>
  </si>
  <si>
    <t>070110 EQUIPAMENTO BÁSICO</t>
  </si>
  <si>
    <t>070111 FERRAMENTAS E UTENSÍLIOS</t>
  </si>
  <si>
    <t>070115 - OUTROS INVESTIMENTOS</t>
  </si>
  <si>
    <t>Partes C. e D.</t>
  </si>
  <si>
    <t>Parte E.</t>
  </si>
  <si>
    <t>E. EMISSÕES FUGITIVAS DE GASES FLUORADOS</t>
  </si>
  <si>
    <t xml:space="preserve"> [ Preencher apenas um dos dois Quadros E.1 ou E.2 ]</t>
  </si>
  <si>
    <t>Partes F. e G.</t>
  </si>
  <si>
    <t>F. AQUISIÇÃO DE BENS E SERVIÇOS</t>
  </si>
  <si>
    <t>G. AQUISIÇÃO DE BENS DE CAPITAL</t>
  </si>
  <si>
    <t>H. DESLOCAÇÕES PENDULARES DO PESSOAL</t>
  </si>
  <si>
    <t>Parte J.</t>
  </si>
  <si>
    <t>J. DESLOCAÇÕES EM SERVIÇO DO PESSOAL</t>
  </si>
  <si>
    <t>Quadro J.4</t>
  </si>
  <si>
    <t>Quadro J.5</t>
  </si>
  <si>
    <t>Parte K.</t>
  </si>
  <si>
    <t>Quadro K.2</t>
  </si>
  <si>
    <t>Quadro K.3</t>
  </si>
  <si>
    <t>Quadro K.4</t>
  </si>
  <si>
    <t>Partes L. e M.</t>
  </si>
  <si>
    <t>M. DESLOCAÇÕES DE PESSOAL DOCENTE EM ATIVIDADES PROFISSIONAIS DA SUA INICIATIVA</t>
  </si>
  <si>
    <t>Parte N.</t>
  </si>
  <si>
    <t>N. AQUISIÇÃO DE SERVIÇOS DE TRANSPORTE (PESSOAS/MERCADORIAS)</t>
  </si>
  <si>
    <t>O. RESÍDUOS GERADOS</t>
  </si>
  <si>
    <t>P. DADOS COMPLEMENTARES SOBRE ENERGIA</t>
  </si>
  <si>
    <t>Quadro O.1</t>
  </si>
  <si>
    <t>Quadro O.2</t>
  </si>
  <si>
    <t>Quadro P.2</t>
  </si>
  <si>
    <t>Quadro P.3</t>
  </si>
  <si>
    <t>Partes O. e P.</t>
  </si>
  <si>
    <t>Partes Q.</t>
  </si>
  <si>
    <t>Quadro Q.3</t>
  </si>
  <si>
    <t>Partes R. e S.</t>
  </si>
  <si>
    <t>Quadro R.1</t>
  </si>
  <si>
    <t>Quadro S.1</t>
  </si>
  <si>
    <t>Quadro S.2</t>
  </si>
  <si>
    <t>RESPONSÁVEL   :</t>
  </si>
  <si>
    <t>DATA.  :</t>
  </si>
  <si>
    <t>UNIDADE ORGÂNICA   :</t>
  </si>
  <si>
    <r>
      <rPr>
        <b/>
        <sz val="14"/>
        <color theme="0"/>
        <rFont val="Calibri"/>
        <family val="2"/>
        <scheme val="minor"/>
      </rPr>
      <t>ANO</t>
    </r>
    <r>
      <rPr>
        <sz val="14"/>
        <color theme="0"/>
        <rFont val="Calibri"/>
        <family val="2"/>
        <scheme val="minor"/>
      </rPr>
      <t xml:space="preserve">    :</t>
    </r>
  </si>
  <si>
    <t>A. CONSUMO DE ENERGIA ELÉTRICA</t>
  </si>
  <si>
    <t>B. CONSUMO DE GÁS NATURAL</t>
  </si>
  <si>
    <t>C. CONSUMO DE COMBUSTÍVEIS EM FONTES FIXAS</t>
  </si>
  <si>
    <t>D. CONSUMO DE COMBUSTÍVEIS  EM FONTES MÓVEIS</t>
  </si>
  <si>
    <t>Código de Ponto de Entrega (CPE)</t>
  </si>
  <si>
    <t>BENS ADQUIRIDOS</t>
  </si>
  <si>
    <t>SERVIÇOS ADQUIRIDOS</t>
  </si>
  <si>
    <t>BENS DE CAPITAL ADQUIRIDOS</t>
  </si>
  <si>
    <r>
      <t xml:space="preserve">   - Se apenas estão disponíveis dados sobre a aquisição de gases fluorados, </t>
    </r>
    <r>
      <rPr>
        <b/>
        <sz val="12"/>
        <color theme="1" tint="0.499984740745262"/>
        <rFont val="Calibri"/>
        <family val="2"/>
        <scheme val="minor"/>
      </rPr>
      <t xml:space="preserve">preencha o Quadro E.2. </t>
    </r>
  </si>
  <si>
    <r>
      <t xml:space="preserve">      equipamentos ? </t>
    </r>
    <r>
      <rPr>
        <b/>
        <sz val="12"/>
        <color theme="1" tint="0.499984740745262"/>
        <rFont val="Calibri"/>
        <family val="2"/>
        <scheme val="minor"/>
      </rPr>
      <t>Se sim, preencha o Quadro E.1.</t>
    </r>
  </si>
  <si>
    <t>AQUISIÇÕES</t>
  </si>
  <si>
    <t>BICICLETA / OUTROS</t>
  </si>
  <si>
    <t xml:space="preserve">A PÉ  </t>
  </si>
  <si>
    <t xml:space="preserve">BARCO  </t>
  </si>
  <si>
    <t xml:space="preserve">TAXI / TVDE </t>
  </si>
  <si>
    <t>METRO DE SUPERFÍCIE</t>
  </si>
  <si>
    <t>METROPOLITANO</t>
  </si>
  <si>
    <t xml:space="preserve">COMBOIO </t>
  </si>
  <si>
    <t xml:space="preserve">ELÉTRICO / METROBUS </t>
  </si>
  <si>
    <t xml:space="preserve">AUTOCARRO </t>
  </si>
  <si>
    <t>ELÉTRICO</t>
  </si>
  <si>
    <t>GASOLINA</t>
  </si>
  <si>
    <t>HIDROGÉNIO</t>
  </si>
  <si>
    <t xml:space="preserve">GPL AUTO  </t>
  </si>
  <si>
    <t xml:space="preserve">GASÓLEO  </t>
  </si>
  <si>
    <t xml:space="preserve">GASOLINA  </t>
  </si>
  <si>
    <t xml:space="preserve">ELÉTRICO </t>
  </si>
  <si>
    <t xml:space="preserve">HÍBRIDO     </t>
  </si>
  <si>
    <t xml:space="preserve">HÍBRIDO PLUG-IN </t>
  </si>
  <si>
    <t xml:space="preserve">GÁS NATURAL VEICULAR  </t>
  </si>
  <si>
    <t xml:space="preserve">GASÓLEO </t>
  </si>
  <si>
    <t xml:space="preserve">GASOLINA </t>
  </si>
  <si>
    <t xml:space="preserve">ELÉTRICO  </t>
  </si>
  <si>
    <t xml:space="preserve">HÍBRIDO </t>
  </si>
  <si>
    <t xml:space="preserve">GÁS NATURAL VEICULAR   </t>
  </si>
  <si>
    <t xml:space="preserve">METRO DE SUPERFÍCIE </t>
  </si>
  <si>
    <t xml:space="preserve">A PÉ   </t>
  </si>
  <si>
    <t xml:space="preserve"> [ Preencher apenas um dos dois Quadros J.2 ou J.3 ]</t>
  </si>
  <si>
    <r>
      <t xml:space="preserve">   1. Estão disponíveis dados de emissões de GEE globais relativos às deslocações por via aérea fornecidos por agências de viagem ?  Se sim, </t>
    </r>
    <r>
      <rPr>
        <b/>
        <sz val="12"/>
        <color theme="0" tint="-0.499984740745262"/>
        <rFont val="Calibri"/>
        <family val="2"/>
        <scheme val="minor"/>
      </rPr>
      <t>preencha o Quadro J.2.</t>
    </r>
  </si>
  <si>
    <r>
      <t xml:space="preserve">   2. Se apenas houve acesso à listagem das deslocações por via aérea e foi necessário realizar o cálculo dos passageiro.quilómetro, </t>
    </r>
    <r>
      <rPr>
        <b/>
        <sz val="12"/>
        <color theme="0" tint="-0.499984740745262"/>
        <rFont val="Calibri"/>
        <family val="2"/>
        <scheme val="minor"/>
      </rPr>
      <t>preencha o Quadro J.3.</t>
    </r>
    <r>
      <rPr>
        <sz val="12"/>
        <color theme="0" tint="-0.499984740745262"/>
        <rFont val="Calibri"/>
        <family val="2"/>
        <scheme val="minor"/>
      </rPr>
      <t xml:space="preserve"> </t>
    </r>
  </si>
  <si>
    <t xml:space="preserve">Inferior a 
1000 km </t>
  </si>
  <si>
    <t xml:space="preserve">Entre 1000 e 
3700 km </t>
  </si>
  <si>
    <t xml:space="preserve">Superior a 
3700 km </t>
  </si>
  <si>
    <t xml:space="preserve">Em Portugal </t>
  </si>
  <si>
    <t xml:space="preserve">No estrangeiro </t>
  </si>
  <si>
    <t xml:space="preserve">Madeira       </t>
  </si>
  <si>
    <t xml:space="preserve">Açores       </t>
  </si>
  <si>
    <t xml:space="preserve">Aveiro      </t>
  </si>
  <si>
    <t xml:space="preserve">Beja             </t>
  </si>
  <si>
    <t xml:space="preserve">Braga           </t>
  </si>
  <si>
    <t xml:space="preserve">Bragança      </t>
  </si>
  <si>
    <t xml:space="preserve">Castelo Branco </t>
  </si>
  <si>
    <t xml:space="preserve">Coimbra      </t>
  </si>
  <si>
    <t xml:space="preserve">Évora      </t>
  </si>
  <si>
    <t xml:space="preserve">Faro             </t>
  </si>
  <si>
    <t xml:space="preserve">Guarda      </t>
  </si>
  <si>
    <t xml:space="preserve">Leiria        </t>
  </si>
  <si>
    <t xml:space="preserve">Lisboa       </t>
  </si>
  <si>
    <t xml:space="preserve">Portalegre   </t>
  </si>
  <si>
    <t xml:space="preserve">Porto     </t>
  </si>
  <si>
    <t xml:space="preserve">Santarém  </t>
  </si>
  <si>
    <t xml:space="preserve">Setúbal    </t>
  </si>
  <si>
    <t xml:space="preserve">Viana do Castelo </t>
  </si>
  <si>
    <t xml:space="preserve">Vila Real  </t>
  </si>
  <si>
    <t xml:space="preserve">Viseu    </t>
  </si>
  <si>
    <t xml:space="preserve">Albânia /Macedónia do Norte /Montenegro </t>
  </si>
  <si>
    <t xml:space="preserve">Alemanha                              </t>
  </si>
  <si>
    <t xml:space="preserve">Áustria /Chéquia /Eslováquia /Hungria   </t>
  </si>
  <si>
    <t xml:space="preserve">Bélgica /Luxemburgo /Países Baixos  </t>
  </si>
  <si>
    <t xml:space="preserve">Bielorrússia /Rússia      </t>
  </si>
  <si>
    <t xml:space="preserve">Bósnia /Sérvia                     </t>
  </si>
  <si>
    <t xml:space="preserve">Bulgária / Moldávia /Roménia       </t>
  </si>
  <si>
    <t xml:space="preserve">Dinamarca /Suécia /Noruega        </t>
  </si>
  <si>
    <t xml:space="preserve">Eslovênia /Croácia                  </t>
  </si>
  <si>
    <t xml:space="preserve">Espanha                        </t>
  </si>
  <si>
    <t xml:space="preserve">Finlândia /Estónia /Letónia /Lituânia    </t>
  </si>
  <si>
    <t xml:space="preserve">França /Suíça                </t>
  </si>
  <si>
    <t xml:space="preserve">Chipre /Grécia               </t>
  </si>
  <si>
    <t xml:space="preserve">Islândia                            </t>
  </si>
  <si>
    <t xml:space="preserve">Itália /Malta                </t>
  </si>
  <si>
    <t xml:space="preserve">Polónia                        </t>
  </si>
  <si>
    <t xml:space="preserve">Reino Unido /Irlanda             </t>
  </si>
  <si>
    <t xml:space="preserve">Turquia    </t>
  </si>
  <si>
    <t xml:space="preserve">Ucrânia   </t>
  </si>
  <si>
    <t xml:space="preserve">Norte de África       </t>
  </si>
  <si>
    <t xml:space="preserve">Guiné-Bissau/ África Sub-saariana    </t>
  </si>
  <si>
    <t xml:space="preserve">Angola/ África central     </t>
  </si>
  <si>
    <t xml:space="preserve">Moçambique / África do Sul    </t>
  </si>
  <si>
    <t xml:space="preserve">América do Norte    </t>
  </si>
  <si>
    <t xml:space="preserve">Brasil/ América do Sul   </t>
  </si>
  <si>
    <t xml:space="preserve">Ásia            </t>
  </si>
  <si>
    <t xml:space="preserve">Oceânia        </t>
  </si>
  <si>
    <t>Albânia /Macedónia do Norte /Montenegro</t>
  </si>
  <si>
    <t xml:space="preserve">Alemanha     </t>
  </si>
  <si>
    <t xml:space="preserve">Áustria /Chéquia /Eslováquia /Hungria  </t>
  </si>
  <si>
    <t xml:space="preserve">Bélgica /Luxemburgo /Países Baixos </t>
  </si>
  <si>
    <t xml:space="preserve">Bielorrússia /Rússia  </t>
  </si>
  <si>
    <t xml:space="preserve">Bósnia /Sérvia        </t>
  </si>
  <si>
    <t xml:space="preserve">Bulgária / Moldávia /Roménia  </t>
  </si>
  <si>
    <t xml:space="preserve">Dinamarca /Suécia /Noruega </t>
  </si>
  <si>
    <t xml:space="preserve">Eslovênia /Croácia </t>
  </si>
  <si>
    <t xml:space="preserve">Espanha  </t>
  </si>
  <si>
    <t xml:space="preserve">Finlândia /Estónia /Letónia /Lituânia </t>
  </si>
  <si>
    <t xml:space="preserve">França /Suíça    </t>
  </si>
  <si>
    <t xml:space="preserve">Chipre /Grécia        </t>
  </si>
  <si>
    <t xml:space="preserve">Islândia          </t>
  </si>
  <si>
    <t xml:space="preserve">Itália /Malta     </t>
  </si>
  <si>
    <t xml:space="preserve">Polónia    </t>
  </si>
  <si>
    <t xml:space="preserve">Reino Unido /Irlanda      </t>
  </si>
  <si>
    <t xml:space="preserve">Turquia       </t>
  </si>
  <si>
    <t xml:space="preserve">Ucrânia     </t>
  </si>
  <si>
    <t xml:space="preserve">Norte de África   </t>
  </si>
  <si>
    <t xml:space="preserve">Guiné-Bissau/ África Sub-saariana </t>
  </si>
  <si>
    <t xml:space="preserve">Angola/ África central    </t>
  </si>
  <si>
    <t xml:space="preserve">América do Norte   </t>
  </si>
  <si>
    <t xml:space="preserve">Brasil/ América do Sul  </t>
  </si>
  <si>
    <t xml:space="preserve">Ásia     </t>
  </si>
  <si>
    <t xml:space="preserve">Oceânia     </t>
  </si>
  <si>
    <t xml:space="preserve">Alemanha   </t>
  </si>
  <si>
    <t xml:space="preserve">Áustria /Chéquia /Eslováquia /Hungria </t>
  </si>
  <si>
    <t xml:space="preserve">Bielorrússia /Rússia   </t>
  </si>
  <si>
    <t xml:space="preserve">Bósnia /Sérvia </t>
  </si>
  <si>
    <t xml:space="preserve">Bulgária / Moldávia /Roménia   </t>
  </si>
  <si>
    <t xml:space="preserve">Dinamarca /Suécia /Noruega     </t>
  </si>
  <si>
    <t xml:space="preserve">Eslovênia /Croácia    </t>
  </si>
  <si>
    <t xml:space="preserve">Espanha   </t>
  </si>
  <si>
    <t xml:space="preserve">França /Suíça          </t>
  </si>
  <si>
    <t xml:space="preserve">Chipre /Grécia  </t>
  </si>
  <si>
    <t xml:space="preserve">Islândia         </t>
  </si>
  <si>
    <t xml:space="preserve">Polónia           </t>
  </si>
  <si>
    <t xml:space="preserve">Turquia            </t>
  </si>
  <si>
    <t xml:space="preserve">Ucrânia        </t>
  </si>
  <si>
    <t xml:space="preserve">Norte de África </t>
  </si>
  <si>
    <t xml:space="preserve">Angola/ África central </t>
  </si>
  <si>
    <t xml:space="preserve">Moçambique / África do Sul  </t>
  </si>
  <si>
    <t xml:space="preserve">Ásia    </t>
  </si>
  <si>
    <t xml:space="preserve">Oceânia   </t>
  </si>
  <si>
    <t>CONSUMO DE ENERGIA ELÉTRICA RELATIVO À ATIVIDADE DE OUTRAS UO/SU DA IES
(incluídos nos totais da UO)</t>
  </si>
  <si>
    <t>CONSUMO DE GÁS NATURAL RELATIVO À ATIVIDADE DE OUTRAS UO/SU DA IES
(incluídos nos totais da UO)</t>
  </si>
  <si>
    <t>R. ATIVIDADE EM ESPAÇOS DA UO UTILIZADOS POR OUTRAS UO/SUB-UNIDADES ORGANIZACIONAIS (SU) DA IES</t>
  </si>
  <si>
    <t>S. ATIVIDADE EM ESPAÇOS DA UO UTILIZADOS POR ENTIDADES EXTERNAS À IES</t>
  </si>
  <si>
    <t>CONSUMO DE ENERGIA ELÉTRICA RELATIVO À ATIVIDADE DE ENTIDADES EXTERNAS À IES
(incluídos nos totais da UO)</t>
  </si>
  <si>
    <t>CONSUMO DE GÁS NATURAL RELATIVO À ATIVIDADE DE ENTIDADES EXTERNAS À IES
(incluídos nos totais da UO)</t>
  </si>
  <si>
    <t>CONSUMO DE COMBUSTÍVEIS PELA ENTIDADE EXTERNA À IES
(não incluídos nos registos da UO)</t>
  </si>
  <si>
    <t>CONSUMOS DE ENERGIA ELÉTRICA PELA ENTIDADE EXTERNA À IES
(não incluídos nos registos da UO)</t>
  </si>
  <si>
    <t>CONSUMOS DE GASES FLUORADOS PELA ENTIDADE EXTERNA À IES
(adquiridos durante o ano e não incluídos nos registos da UO)</t>
  </si>
  <si>
    <t>Q. ATIVIDADE DA UO EM ESPAÇOS PERTENCENTES A ENTIDADES EXTERNAS À IES</t>
  </si>
  <si>
    <t>L. DESLOCAÇÕES DOS ESTUDANTES  EM PROGRAMAS TIPO ERASMUS</t>
  </si>
  <si>
    <t>K. DESLOCAÇÕES PONTUAIS DOS ESTUDANTES</t>
  </si>
  <si>
    <t>ESTUDANTES  RESIDENTES NAS REGIÕES AUTÓNOMAS</t>
  </si>
  <si>
    <t>ESTUDANTES RESIDENTES EM PORTUGAL CONTINENTAL
(fora da Área Metrop. de Lisboa)</t>
  </si>
  <si>
    <t>ESTUDANTES RESIDENTES NO ESTRANGEIRO
(Europa)</t>
  </si>
  <si>
    <t>ESTUDANTES RESIDENTES NO ESTRANGEIRO
(Fora da Europa)</t>
  </si>
  <si>
    <t>I. DESLOCAÇÕES REGULARES DOS ESTUDANTES</t>
  </si>
  <si>
    <t>UO</t>
  </si>
  <si>
    <t>CONSUMO DE ÁGUA DA REDE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</si>
</sst>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7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8"/>
      <name val="Calibri"/>
      <family val="2"/>
      <scheme val="minor"/>
    </font>
    <font>
      <sz val="12"/>
      <color theme="1"/>
      <name val="Calibri"/>
      <family val="2"/>
    </font>
    <font>
      <sz val="10"/>
      <name val="Arial"/>
      <family val="2"/>
    </font>
    <font>
      <u/>
      <sz val="12"/>
      <color theme="10"/>
      <name val="Calibri"/>
      <family val="2"/>
      <scheme val="minor"/>
    </font>
    <font>
      <sz val="28"/>
      <color theme="3" tint="-0.249977111117893"/>
      <name val="Calibri"/>
      <family val="2"/>
      <scheme val="minor"/>
    </font>
    <font>
      <sz val="10"/>
      <name val="Arial"/>
      <family val="2"/>
    </font>
    <font>
      <sz val="10"/>
      <color theme="1"/>
      <name val="Calibri"/>
      <family val="2"/>
      <scheme val="minor"/>
    </font>
    <font>
      <b/>
      <sz val="12"/>
      <color rgb="FFC00000"/>
      <name val="Calibri"/>
      <family val="2"/>
      <scheme val="minor"/>
    </font>
    <font>
      <b/>
      <sz val="11"/>
      <color rgb="FFC00000"/>
      <name val="Calibri"/>
      <family val="2"/>
      <scheme val="minor"/>
    </font>
    <font>
      <b/>
      <sz val="14"/>
      <color rgb="FFC00000"/>
      <name val="Calibri"/>
      <family val="2"/>
      <scheme val="minor"/>
    </font>
    <font>
      <b/>
      <sz val="12"/>
      <color theme="1" tint="0.499984740745262"/>
      <name val="Calibri"/>
      <family val="2"/>
      <scheme val="minor"/>
    </font>
    <font>
      <b/>
      <sz val="14"/>
      <color theme="1" tint="0.499984740745262"/>
      <name val="Calibri"/>
      <family val="2"/>
      <scheme val="minor"/>
    </font>
    <font>
      <b/>
      <sz val="12"/>
      <color theme="0" tint="-0.499984740745262"/>
      <name val="Calibri"/>
      <family val="2"/>
      <scheme val="minor"/>
    </font>
    <font>
      <sz val="12"/>
      <color theme="0" tint="-0.499984740745262"/>
      <name val="Calibri"/>
      <family val="2"/>
      <scheme val="minor"/>
    </font>
    <font>
      <b/>
      <sz val="28"/>
      <color theme="0"/>
      <name val="Calibri"/>
      <family val="2"/>
    </font>
    <font>
      <sz val="17"/>
      <color theme="1"/>
      <name val="Calibri"/>
      <family val="2"/>
      <scheme val="minor"/>
    </font>
    <font>
      <b/>
      <sz val="14"/>
      <color theme="0"/>
      <name val="Calibri"/>
      <family val="2"/>
      <scheme val="minor"/>
    </font>
    <font>
      <b/>
      <sz val="20"/>
      <color theme="0"/>
      <name val="Calibri"/>
      <family val="2"/>
      <scheme val="minor"/>
    </font>
    <font>
      <sz val="9"/>
      <color indexed="81"/>
      <name val="Tahoma"/>
      <family val="2"/>
    </font>
    <font>
      <b/>
      <sz val="11"/>
      <color theme="1" tint="0.499984740745262"/>
      <name val="Calibri"/>
      <family val="2"/>
      <scheme val="minor"/>
    </font>
    <font>
      <sz val="12"/>
      <color theme="8" tint="-0.499984740745262"/>
      <name val="Calibri"/>
      <family val="2"/>
      <scheme val="minor"/>
    </font>
    <font>
      <b/>
      <sz val="9"/>
      <color indexed="81"/>
      <name val="Tahoma"/>
      <family val="2"/>
    </font>
    <font>
      <sz val="8"/>
      <color indexed="81"/>
      <name val="Tahoma"/>
      <family val="2"/>
    </font>
    <font>
      <b/>
      <u/>
      <sz val="12"/>
      <color theme="1" tint="0.499984740745262"/>
      <name val="Calibri"/>
      <family val="2"/>
      <scheme val="minor"/>
    </font>
    <font>
      <b/>
      <sz val="12"/>
      <color rgb="FF002060"/>
      <name val="Calibri"/>
      <family val="2"/>
      <scheme val="minor"/>
    </font>
    <font>
      <b/>
      <sz val="12"/>
      <color theme="0"/>
      <name val="Calibri"/>
      <family val="2"/>
      <scheme val="minor"/>
    </font>
    <font>
      <sz val="12"/>
      <color theme="0"/>
      <name val="Calibri"/>
      <family val="2"/>
      <scheme val="minor"/>
    </font>
    <font>
      <sz val="7"/>
      <color theme="0"/>
      <name val="Calibri"/>
      <family val="2"/>
      <scheme val="minor"/>
    </font>
    <font>
      <b/>
      <sz val="13"/>
      <color theme="1" tint="0.499984740745262"/>
      <name val="Calibri"/>
      <family val="2"/>
      <scheme val="minor"/>
    </font>
    <font>
      <b/>
      <sz val="16"/>
      <color theme="1" tint="0.499984740745262"/>
      <name val="Calibri"/>
      <family val="2"/>
      <scheme val="minor"/>
    </font>
    <font>
      <sz val="12"/>
      <color theme="1" tint="0.499984740745262"/>
      <name val="Calibri"/>
      <family val="2"/>
      <scheme val="minor"/>
    </font>
    <font>
      <sz val="10"/>
      <color theme="1" tint="0.499984740745262"/>
      <name val="Calibri"/>
      <family val="2"/>
      <scheme val="minor"/>
    </font>
    <font>
      <sz val="12"/>
      <color rgb="FF002060"/>
      <name val="Calibri"/>
      <family val="2"/>
      <scheme val="minor"/>
    </font>
    <font>
      <sz val="11"/>
      <color rgb="FF002060"/>
      <name val="Calibri"/>
      <family val="2"/>
      <scheme val="minor"/>
    </font>
    <font>
      <sz val="10"/>
      <color rgb="FF002060"/>
      <name val="Calibri"/>
      <family val="2"/>
      <scheme val="minor"/>
    </font>
    <font>
      <sz val="12"/>
      <color rgb="FFC00000"/>
      <name val="Calibri"/>
      <family val="2"/>
      <scheme val="minor"/>
    </font>
    <font>
      <sz val="11"/>
      <color theme="8" tint="-0.499984740745262"/>
      <name val="Calibri"/>
      <family val="2"/>
      <scheme val="minor"/>
    </font>
    <font>
      <sz val="10"/>
      <color rgb="FFC00000"/>
      <name val="Calibri"/>
      <family val="2"/>
      <scheme val="minor"/>
    </font>
    <font>
      <vertAlign val="subscript"/>
      <sz val="12"/>
      <color theme="8" tint="-0.499984740745262"/>
      <name val="Calibri"/>
      <family val="2"/>
      <scheme val="minor"/>
    </font>
    <font>
      <sz val="11"/>
      <color rgb="FFC00000"/>
      <name val="Calibri"/>
      <family val="2"/>
      <scheme val="minor"/>
    </font>
    <font>
      <sz val="14"/>
      <color theme="1"/>
      <name val="Calibri"/>
      <family val="2"/>
      <scheme val="minor"/>
    </font>
    <font>
      <sz val="8"/>
      <color theme="1" tint="0.499984740745262"/>
      <name val="Calibri"/>
      <family val="2"/>
      <scheme val="minor"/>
    </font>
    <font>
      <b/>
      <sz val="30"/>
      <color theme="0"/>
      <name val="Calibri"/>
      <family val="2"/>
    </font>
    <font>
      <b/>
      <sz val="28"/>
      <color theme="0"/>
      <name val="Calibri"/>
      <family val="2"/>
      <scheme val="minor"/>
    </font>
    <font>
      <i/>
      <sz val="14"/>
      <color theme="1"/>
      <name val="Calibri"/>
      <family val="2"/>
      <scheme val="minor"/>
    </font>
    <font>
      <b/>
      <sz val="12"/>
      <color theme="1"/>
      <name val="Calibri"/>
      <family val="2"/>
      <scheme val="minor"/>
    </font>
    <font>
      <b/>
      <sz val="14"/>
      <color theme="1"/>
      <name val="Calibri"/>
      <family val="2"/>
      <scheme val="minor"/>
    </font>
    <font>
      <sz val="9"/>
      <color theme="1"/>
      <name val="Calibri"/>
      <family val="2"/>
      <scheme val="minor"/>
    </font>
    <font>
      <b/>
      <sz val="9"/>
      <color theme="0" tint="-4.9989318521683403E-2"/>
      <name val="Calibri"/>
      <family val="2"/>
      <scheme val="minor"/>
    </font>
    <font>
      <b/>
      <sz val="9"/>
      <color theme="0"/>
      <name val="Brandon Grotesque Light"/>
      <family val="2"/>
    </font>
    <font>
      <sz val="12"/>
      <name val="Calibri"/>
      <family val="2"/>
      <scheme val="minor"/>
    </font>
    <font>
      <b/>
      <sz val="18"/>
      <color rgb="FFFFFFFF"/>
      <name val="Calibri"/>
      <family val="2"/>
      <scheme val="minor"/>
    </font>
    <font>
      <b/>
      <sz val="16"/>
      <color rgb="FF002060"/>
      <name val="Calibri"/>
      <family val="2"/>
      <scheme val="minor"/>
    </font>
    <font>
      <sz val="28"/>
      <color theme="1" tint="0.499984740745262"/>
      <name val="Calibri"/>
      <family val="2"/>
      <scheme val="minor"/>
    </font>
    <font>
      <sz val="9"/>
      <color rgb="FF000000"/>
      <name val="Tahoma"/>
      <family val="2"/>
    </font>
    <font>
      <b/>
      <sz val="9"/>
      <color rgb="FF000000"/>
      <name val="Tahoma"/>
      <family val="2"/>
    </font>
    <font>
      <sz val="11"/>
      <color rgb="FF000000"/>
      <name val="Tahoma"/>
      <family val="2"/>
    </font>
    <font>
      <sz val="12"/>
      <color rgb="FFFF0000"/>
      <name val="Calibri"/>
      <family val="2"/>
      <scheme val="minor"/>
    </font>
    <font>
      <b/>
      <sz val="14"/>
      <color rgb="FFFF0000"/>
      <name val="Calibri"/>
      <family val="2"/>
      <scheme val="minor"/>
    </font>
    <font>
      <sz val="9"/>
      <color rgb="FFFF0000"/>
      <name val="Calibri"/>
      <family val="2"/>
      <scheme val="minor"/>
    </font>
    <font>
      <sz val="28"/>
      <color rgb="FFFF0000"/>
      <name val="Calibri"/>
      <family val="2"/>
      <scheme val="minor"/>
    </font>
    <font>
      <b/>
      <sz val="28"/>
      <color rgb="FFFF0000"/>
      <name val="Calibri"/>
      <family val="2"/>
      <scheme val="minor"/>
    </font>
    <font>
      <b/>
      <sz val="12"/>
      <color rgb="FFFF0000"/>
      <name val="Calibri"/>
      <family val="2"/>
      <scheme val="minor"/>
    </font>
    <font>
      <sz val="10"/>
      <color rgb="FF000000"/>
      <name val="Tahoma"/>
      <family val="2"/>
    </font>
    <font>
      <sz val="14"/>
      <color theme="0"/>
      <name val="Calibri"/>
      <family val="2"/>
      <scheme val="minor"/>
    </font>
    <font>
      <sz val="22"/>
      <color rgb="FFE6E145"/>
      <name val="Calibri"/>
      <family val="2"/>
      <scheme val="minor"/>
    </font>
    <font>
      <b/>
      <sz val="20"/>
      <color theme="1" tint="0.249977111117893"/>
      <name val="Calibri"/>
      <family val="2"/>
      <scheme val="minor"/>
    </font>
    <font>
      <b/>
      <sz val="12"/>
      <color rgb="FF22828C"/>
      <name val="Calibri"/>
      <family val="2"/>
      <scheme val="minor"/>
    </font>
    <font>
      <sz val="10"/>
      <color theme="8" tint="-0.499984740745262"/>
      <name val="Calibri"/>
      <family val="2"/>
      <scheme val="minor"/>
    </font>
    <font>
      <b/>
      <sz val="16"/>
      <color rgb="FF22828C"/>
      <name val="Calibri"/>
      <family val="2"/>
      <scheme val="minor"/>
    </font>
    <font>
      <b/>
      <sz val="16"/>
      <color theme="1"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DCE5DF"/>
        <bgColor indexed="64"/>
      </patternFill>
    </fill>
    <fill>
      <patternFill patternType="solid">
        <fgColor theme="1" tint="0.499984740745262"/>
        <bgColor indexed="64"/>
      </patternFill>
    </fill>
  </fills>
  <borders count="60">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bottom style="hair">
        <color auto="1"/>
      </bottom>
      <diagonal/>
    </border>
    <border>
      <left style="thin">
        <color theme="0"/>
      </left>
      <right style="thin">
        <color theme="0"/>
      </right>
      <top/>
      <bottom/>
      <diagonal/>
    </border>
    <border>
      <left/>
      <right/>
      <top/>
      <bottom style="thin">
        <color theme="1" tint="0.499984740745262"/>
      </bottom>
      <diagonal/>
    </border>
    <border>
      <left/>
      <right/>
      <top style="thin">
        <color theme="1" tint="0.499984740745262"/>
      </top>
      <bottom style="hair">
        <color auto="1"/>
      </bottom>
      <diagonal/>
    </border>
    <border>
      <left style="thin">
        <color theme="0"/>
      </left>
      <right style="thin">
        <color theme="0"/>
      </right>
      <top style="thin">
        <color theme="1" tint="0.499984740745262"/>
      </top>
      <bottom style="hair">
        <color auto="1"/>
      </bottom>
      <diagonal/>
    </border>
    <border>
      <left/>
      <right/>
      <top style="hair">
        <color auto="1"/>
      </top>
      <bottom style="thin">
        <color theme="1" tint="0.499984740745262"/>
      </bottom>
      <diagonal/>
    </border>
    <border>
      <left style="thin">
        <color theme="0"/>
      </left>
      <right style="thin">
        <color theme="0"/>
      </right>
      <top/>
      <bottom style="thin">
        <color theme="1" tint="0.499984740745262"/>
      </bottom>
      <diagonal/>
    </border>
    <border>
      <left/>
      <right/>
      <top style="thin">
        <color theme="1" tint="0.499984740745262"/>
      </top>
      <bottom/>
      <diagonal/>
    </border>
    <border>
      <left/>
      <right style="thin">
        <color theme="0"/>
      </right>
      <top style="thin">
        <color theme="1" tint="0.499984740745262"/>
      </top>
      <bottom style="hair">
        <color auto="1"/>
      </bottom>
      <diagonal/>
    </border>
    <border>
      <left style="thin">
        <color theme="0"/>
      </left>
      <right style="thin">
        <color theme="0"/>
      </right>
      <top style="thin">
        <color theme="1" tint="0.499984740745262"/>
      </top>
      <bottom/>
      <diagonal/>
    </border>
    <border>
      <left style="thin">
        <color theme="0"/>
      </left>
      <right/>
      <top style="thin">
        <color theme="1" tint="0.499984740745262"/>
      </top>
      <bottom/>
      <diagonal/>
    </border>
    <border>
      <left style="thin">
        <color theme="0"/>
      </left>
      <right/>
      <top/>
      <bottom/>
      <diagonal/>
    </border>
    <border>
      <left style="thin">
        <color theme="0"/>
      </left>
      <right/>
      <top style="thin">
        <color theme="1" tint="0.499984740745262"/>
      </top>
      <bottom style="hair">
        <color auto="1"/>
      </bottom>
      <diagonal/>
    </border>
    <border>
      <left/>
      <right style="thin">
        <color theme="0"/>
      </right>
      <top/>
      <bottom/>
      <diagonal/>
    </border>
    <border>
      <left/>
      <right/>
      <top style="thin">
        <color theme="1" tint="0.499984740745262"/>
      </top>
      <bottom style="thin">
        <color theme="1" tint="0.499984740745262"/>
      </bottom>
      <diagonal/>
    </border>
    <border>
      <left/>
      <right/>
      <top style="thin">
        <color theme="1" tint="0.499984740745262"/>
      </top>
      <bottom style="hair">
        <color theme="1" tint="0.499984740745262"/>
      </bottom>
      <diagonal/>
    </border>
    <border>
      <left/>
      <right style="thin">
        <color theme="0"/>
      </right>
      <top style="thin">
        <color theme="1" tint="0.499984740745262"/>
      </top>
      <bottom/>
      <diagonal/>
    </border>
    <border>
      <left/>
      <right style="thin">
        <color theme="0"/>
      </right>
      <top style="thin">
        <color theme="1" tint="0.499984740745262"/>
      </top>
      <bottom style="thin">
        <color theme="1" tint="0.499984740745262"/>
      </bottom>
      <diagonal/>
    </border>
    <border>
      <left style="thin">
        <color theme="0"/>
      </left>
      <right/>
      <top/>
      <bottom style="thin">
        <color theme="1" tint="0.499984740745262"/>
      </bottom>
      <diagonal/>
    </border>
    <border>
      <left style="thin">
        <color theme="0"/>
      </left>
      <right/>
      <top style="thin">
        <color theme="1" tint="0.499984740745262"/>
      </top>
      <bottom style="hair">
        <color theme="1" tint="0.499984740745262"/>
      </bottom>
      <diagonal/>
    </border>
    <border>
      <left style="thin">
        <color theme="0"/>
      </left>
      <right/>
      <top style="hair">
        <color theme="1" tint="0.499984740745262"/>
      </top>
      <bottom style="hair">
        <color theme="1" tint="0.499984740745262"/>
      </bottom>
      <diagonal/>
    </border>
    <border>
      <left/>
      <right style="thin">
        <color theme="0"/>
      </right>
      <top style="thin">
        <color theme="1" tint="0.499984740745262"/>
      </top>
      <bottom style="hair">
        <color theme="1" tint="0.499984740745262"/>
      </bottom>
      <diagonal/>
    </border>
    <border>
      <left style="thin">
        <color theme="0"/>
      </left>
      <right style="thin">
        <color theme="0"/>
      </right>
      <top style="thin">
        <color theme="1" tint="0.499984740745262"/>
      </top>
      <bottom style="hair">
        <color theme="1" tint="0.499984740745262"/>
      </bottom>
      <diagonal/>
    </border>
    <border>
      <left/>
      <right style="thin">
        <color theme="0"/>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style="thin">
        <color theme="0"/>
      </left>
      <right style="thin">
        <color theme="0"/>
      </right>
      <top style="hair">
        <color theme="1" tint="0.499984740745262"/>
      </top>
      <bottom style="hair">
        <color theme="1" tint="0.499984740745262"/>
      </bottom>
      <diagonal/>
    </border>
    <border>
      <left style="thin">
        <color theme="0"/>
      </left>
      <right style="thin">
        <color theme="0"/>
      </right>
      <top style="hair">
        <color theme="1" tint="0.499984740745262"/>
      </top>
      <bottom/>
      <diagonal/>
    </border>
    <border>
      <left/>
      <right/>
      <top/>
      <bottom style="hair">
        <color theme="1" tint="0.499984740745262"/>
      </bottom>
      <diagonal/>
    </border>
    <border>
      <left/>
      <right style="thin">
        <color theme="0"/>
      </right>
      <top style="hair">
        <color theme="1" tint="0.499984740745262"/>
      </top>
      <bottom/>
      <diagonal/>
    </border>
    <border>
      <left style="thin">
        <color theme="0"/>
      </left>
      <right/>
      <top style="hair">
        <color theme="1" tint="0.499984740745262"/>
      </top>
      <bottom/>
      <diagonal/>
    </border>
    <border>
      <left/>
      <right/>
      <top style="hair">
        <color theme="1" tint="0.499984740745262"/>
      </top>
      <bottom/>
      <diagonal/>
    </border>
    <border>
      <left/>
      <right style="thin">
        <color theme="0"/>
      </right>
      <top/>
      <bottom style="hair">
        <color theme="1" tint="0.499984740745262"/>
      </bottom>
      <diagonal/>
    </border>
    <border>
      <left style="thin">
        <color theme="0"/>
      </left>
      <right style="thin">
        <color theme="0"/>
      </right>
      <top/>
      <bottom style="hair">
        <color theme="1" tint="0.499984740745262"/>
      </bottom>
      <diagonal/>
    </border>
    <border>
      <left style="thin">
        <color theme="0"/>
      </left>
      <right/>
      <top/>
      <bottom style="hair">
        <color theme="1" tint="0.499984740745262"/>
      </bottom>
      <diagonal/>
    </border>
    <border>
      <left style="thin">
        <color theme="0"/>
      </left>
      <right style="thin">
        <color theme="0"/>
      </right>
      <top style="thin">
        <color theme="1" tint="0.499984740745262"/>
      </top>
      <bottom style="thin">
        <color theme="1" tint="0.499984740745262"/>
      </bottom>
      <diagonal/>
    </border>
    <border>
      <left style="thin">
        <color theme="0"/>
      </left>
      <right/>
      <top style="thin">
        <color theme="1" tint="0.499984740745262"/>
      </top>
      <bottom style="thin">
        <color theme="1" tint="0.499984740745262"/>
      </bottom>
      <diagonal/>
    </border>
    <border>
      <left style="thin">
        <color theme="0"/>
      </left>
      <right/>
      <top style="hair">
        <color theme="1" tint="0.499984740745262"/>
      </top>
      <bottom style="thin">
        <color theme="0"/>
      </bottom>
      <diagonal/>
    </border>
    <border>
      <left/>
      <right style="thin">
        <color theme="0"/>
      </right>
      <top style="hair">
        <color theme="1" tint="0.499984740745262"/>
      </top>
      <bottom style="thin">
        <color theme="1" tint="0.499984740745262"/>
      </bottom>
      <diagonal/>
    </border>
    <border>
      <left/>
      <right/>
      <top style="hair">
        <color theme="1" tint="0.499984740745262"/>
      </top>
      <bottom style="hair">
        <color auto="1"/>
      </bottom>
      <diagonal/>
    </border>
    <border>
      <left/>
      <right style="thin">
        <color theme="0"/>
      </right>
      <top style="hair">
        <color theme="1" tint="0.499984740745262"/>
      </top>
      <bottom style="hair">
        <color auto="1"/>
      </bottom>
      <diagonal/>
    </border>
    <border>
      <left style="thin">
        <color theme="0"/>
      </left>
      <right style="thin">
        <color theme="0"/>
      </right>
      <top style="hair">
        <color theme="1" tint="0.499984740745262"/>
      </top>
      <bottom style="hair">
        <color auto="1"/>
      </bottom>
      <diagonal/>
    </border>
    <border>
      <left style="thin">
        <color theme="0"/>
      </left>
      <right/>
      <top style="hair">
        <color theme="1" tint="0.499984740745262"/>
      </top>
      <bottom style="hair">
        <color auto="1"/>
      </bottom>
      <diagonal/>
    </border>
    <border>
      <left/>
      <right/>
      <top style="hair">
        <color theme="1" tint="0.499984740745262"/>
      </top>
      <bottom style="thin">
        <color theme="1" tint="0.499984740745262"/>
      </bottom>
      <diagonal/>
    </border>
    <border>
      <left style="thin">
        <color theme="0"/>
      </left>
      <right style="thin">
        <color theme="0"/>
      </right>
      <top style="hair">
        <color theme="1" tint="0.499984740745262"/>
      </top>
      <bottom style="thin">
        <color theme="1" tint="0.499984740745262"/>
      </bottom>
      <diagonal/>
    </border>
    <border>
      <left style="thin">
        <color theme="0"/>
      </left>
      <right/>
      <top style="hair">
        <color theme="1" tint="0.499984740745262"/>
      </top>
      <bottom style="thin">
        <color theme="1" tint="0.499984740745262"/>
      </bottom>
      <diagonal/>
    </border>
    <border>
      <left/>
      <right style="thin">
        <color theme="7" tint="0.79998168889431442"/>
      </right>
      <top style="thin">
        <color theme="1" tint="0.499984740745262"/>
      </top>
      <bottom style="hair">
        <color theme="1" tint="0.499984740745262"/>
      </bottom>
      <diagonal/>
    </border>
    <border>
      <left style="thin">
        <color theme="7" tint="0.79998168889431442"/>
      </left>
      <right style="thin">
        <color theme="7" tint="0.79998168889431442"/>
      </right>
      <top style="thin">
        <color theme="1" tint="0.499984740745262"/>
      </top>
      <bottom style="hair">
        <color theme="1" tint="0.499984740745262"/>
      </bottom>
      <diagonal/>
    </border>
    <border>
      <left style="thin">
        <color theme="7" tint="0.79998168889431442"/>
      </left>
      <right style="thin">
        <color theme="0"/>
      </right>
      <top style="thin">
        <color theme="1" tint="0.499984740745262"/>
      </top>
      <bottom style="hair">
        <color theme="1" tint="0.499984740745262"/>
      </bottom>
      <diagonal/>
    </border>
    <border>
      <left/>
      <right style="thin">
        <color theme="7" tint="0.79998168889431442"/>
      </right>
      <top style="hair">
        <color theme="1" tint="0.499984740745262"/>
      </top>
      <bottom/>
      <diagonal/>
    </border>
    <border>
      <left style="thin">
        <color theme="7" tint="0.79998168889431442"/>
      </left>
      <right style="thin">
        <color theme="7" tint="0.79998168889431442"/>
      </right>
      <top style="hair">
        <color theme="1" tint="0.499984740745262"/>
      </top>
      <bottom/>
      <diagonal/>
    </border>
    <border>
      <left style="thin">
        <color theme="7" tint="0.79998168889431442"/>
      </left>
      <right style="thin">
        <color theme="0"/>
      </right>
      <top style="hair">
        <color theme="1" tint="0.499984740745262"/>
      </top>
      <bottom/>
      <diagonal/>
    </border>
    <border>
      <left style="thin">
        <color theme="7" tint="0.79998168889431442"/>
      </left>
      <right style="thin">
        <color theme="7" tint="0.79998168889431442"/>
      </right>
      <top/>
      <bottom style="hair">
        <color theme="1" tint="0.499984740745262"/>
      </bottom>
      <diagonal/>
    </border>
    <border>
      <left style="thin">
        <color theme="7" tint="0.79998168889431442"/>
      </left>
      <right style="thin">
        <color theme="0"/>
      </right>
      <top/>
      <bottom style="hair">
        <color theme="1" tint="0.499984740745262"/>
      </bottom>
      <diagonal/>
    </border>
  </borders>
  <cellStyleXfs count="13">
    <xf numFmtId="0" fontId="0" fillId="0" borderId="0"/>
    <xf numFmtId="0" fontId="7" fillId="0" borderId="0"/>
    <xf numFmtId="3" fontId="4" fillId="2" borderId="0">
      <alignment horizontal="center" vertical="center"/>
    </xf>
    <xf numFmtId="0" fontId="8" fillId="0" borderId="0"/>
    <xf numFmtId="0" fontId="5" fillId="0" borderId="0"/>
    <xf numFmtId="0" fontId="9" fillId="0" borderId="0" applyNumberForma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3" fontId="3" fillId="2" borderId="0">
      <alignment horizontal="center" vertical="center"/>
    </xf>
    <xf numFmtId="0" fontId="2" fillId="0" borderId="0"/>
    <xf numFmtId="0" fontId="1" fillId="0" borderId="0"/>
    <xf numFmtId="0" fontId="11" fillId="0" borderId="0"/>
    <xf numFmtId="0" fontId="9" fillId="0" borderId="0" applyNumberFormat="0" applyFill="0" applyBorder="0" applyAlignment="0" applyProtection="0"/>
  </cellStyleXfs>
  <cellXfs count="412">
    <xf numFmtId="0" fontId="0" fillId="0" borderId="0" xfId="0"/>
    <xf numFmtId="0" fontId="10" fillId="3" borderId="0" xfId="4" applyFont="1" applyFill="1" applyAlignment="1">
      <alignment vertical="center"/>
    </xf>
    <xf numFmtId="0" fontId="10" fillId="3" borderId="0" xfId="4" applyFont="1" applyFill="1" applyAlignment="1">
      <alignment horizontal="center" vertical="center"/>
    </xf>
    <xf numFmtId="0" fontId="5" fillId="3" borderId="0" xfId="4" applyFill="1" applyAlignment="1">
      <alignment vertical="center"/>
    </xf>
    <xf numFmtId="0" fontId="0" fillId="3" borderId="0" xfId="0" applyFill="1"/>
    <xf numFmtId="0" fontId="0" fillId="3"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xf>
    <xf numFmtId="0" fontId="0" fillId="3" borderId="0" xfId="0" applyFill="1" applyAlignment="1">
      <alignment vertical="center"/>
    </xf>
    <xf numFmtId="0" fontId="0" fillId="3" borderId="0" xfId="0" applyFill="1" applyAlignment="1">
      <alignment horizontal="left" vertical="center" wrapText="1"/>
    </xf>
    <xf numFmtId="0" fontId="12" fillId="3" borderId="0" xfId="0" applyFont="1" applyFill="1" applyAlignment="1">
      <alignment horizontal="center" vertical="center"/>
    </xf>
    <xf numFmtId="0" fontId="12" fillId="3" borderId="0" xfId="0" applyFont="1" applyFill="1" applyAlignment="1">
      <alignment horizontal="center" vertical="center" wrapText="1"/>
    </xf>
    <xf numFmtId="0" fontId="0" fillId="3" borderId="0" xfId="0" applyFill="1" applyAlignment="1">
      <alignment horizontal="center"/>
    </xf>
    <xf numFmtId="0" fontId="0" fillId="3" borderId="0" xfId="0" applyFill="1" applyAlignment="1">
      <alignment horizontal="left" vertical="center"/>
    </xf>
    <xf numFmtId="0" fontId="15" fillId="3" borderId="0" xfId="0" applyFont="1" applyFill="1" applyAlignment="1">
      <alignment horizontal="left" vertical="center"/>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0" fontId="13" fillId="3" borderId="0" xfId="0" applyFont="1" applyFill="1" applyAlignment="1">
      <alignment horizontal="center" vertical="top" wrapText="1"/>
    </xf>
    <xf numFmtId="0" fontId="17" fillId="3" borderId="0" xfId="0" applyFont="1" applyFill="1" applyAlignment="1">
      <alignment horizontal="center" vertical="center" wrapText="1"/>
    </xf>
    <xf numFmtId="0" fontId="16" fillId="3" borderId="0" xfId="0" applyFont="1" applyFill="1" applyAlignment="1">
      <alignment horizontal="center" vertical="center" wrapText="1"/>
    </xf>
    <xf numFmtId="0" fontId="16" fillId="3" borderId="0" xfId="0" applyFont="1" applyFill="1" applyAlignment="1">
      <alignment horizontal="center" vertical="center"/>
    </xf>
    <xf numFmtId="0" fontId="16" fillId="3" borderId="0" xfId="0" applyFont="1" applyFill="1" applyAlignment="1">
      <alignment horizontal="center" vertical="top" wrapText="1"/>
    </xf>
    <xf numFmtId="1" fontId="13" fillId="3" borderId="0" xfId="0" applyNumberFormat="1" applyFont="1" applyFill="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left" vertical="center" wrapText="1"/>
    </xf>
    <xf numFmtId="0" fontId="20" fillId="3" borderId="0" xfId="4" applyFont="1" applyFill="1" applyAlignment="1">
      <alignment vertical="center"/>
    </xf>
    <xf numFmtId="0" fontId="22" fillId="3" borderId="0" xfId="0" applyFont="1" applyFill="1" applyAlignment="1">
      <alignment horizontal="center" vertical="center"/>
    </xf>
    <xf numFmtId="0" fontId="21" fillId="3" borderId="0" xfId="0" applyFont="1" applyFill="1" applyAlignment="1">
      <alignment vertical="center"/>
    </xf>
    <xf numFmtId="0" fontId="23" fillId="3" borderId="0" xfId="0" applyFont="1" applyFill="1" applyAlignment="1">
      <alignment horizontal="right" vertical="center"/>
    </xf>
    <xf numFmtId="0" fontId="0" fillId="3" borderId="0" xfId="0" applyFill="1" applyAlignment="1">
      <alignment horizontal="center" vertical="center" wrapText="1"/>
    </xf>
    <xf numFmtId="0" fontId="31" fillId="3" borderId="0" xfId="0" applyFont="1" applyFill="1" applyAlignment="1">
      <alignment vertical="center"/>
    </xf>
    <xf numFmtId="0" fontId="32" fillId="3" borderId="0" xfId="0" applyFont="1" applyFill="1"/>
    <xf numFmtId="0" fontId="31" fillId="3" borderId="0" xfId="0" applyFont="1" applyFill="1" applyAlignment="1">
      <alignment horizontal="right"/>
    </xf>
    <xf numFmtId="0" fontId="33" fillId="3" borderId="0" xfId="0" applyFont="1" applyFill="1" applyAlignment="1">
      <alignment horizontal="center" vertical="center"/>
    </xf>
    <xf numFmtId="0" fontId="33" fillId="3" borderId="0" xfId="0" applyFont="1" applyFill="1"/>
    <xf numFmtId="0" fontId="16" fillId="2" borderId="0" xfId="0" applyFont="1" applyFill="1" applyAlignment="1">
      <alignment horizontal="center" vertical="center" wrapText="1"/>
    </xf>
    <xf numFmtId="0" fontId="16" fillId="2" borderId="0" xfId="0" applyFont="1" applyFill="1" applyAlignment="1">
      <alignment horizontal="center" vertical="center"/>
    </xf>
    <xf numFmtId="0" fontId="16" fillId="2" borderId="0" xfId="0" applyFont="1" applyFill="1" applyAlignment="1">
      <alignment horizontal="center" vertical="top" wrapText="1"/>
    </xf>
    <xf numFmtId="0" fontId="36" fillId="3" borderId="0" xfId="0" applyFont="1" applyFill="1" applyAlignment="1">
      <alignment horizontal="left" vertical="center" wrapText="1"/>
    </xf>
    <xf numFmtId="0" fontId="37" fillId="3" borderId="0" xfId="0" applyFont="1" applyFill="1" applyAlignment="1">
      <alignment horizontal="center" vertical="center"/>
    </xf>
    <xf numFmtId="0" fontId="36" fillId="3" borderId="0" xfId="0" applyFont="1" applyFill="1" applyAlignment="1">
      <alignment horizontal="center" vertical="center"/>
    </xf>
    <xf numFmtId="0" fontId="36" fillId="3" borderId="0" xfId="0" applyFont="1" applyFill="1" applyAlignment="1">
      <alignment vertical="center"/>
    </xf>
    <xf numFmtId="49" fontId="0" fillId="3" borderId="0" xfId="0" applyNumberFormat="1" applyFill="1" applyAlignment="1">
      <alignment horizontal="left" vertical="center" wrapText="1"/>
    </xf>
    <xf numFmtId="49" fontId="0" fillId="3" borderId="0" xfId="0" applyNumberFormat="1" applyFill="1" applyAlignment="1">
      <alignment horizontal="left" vertical="center"/>
    </xf>
    <xf numFmtId="0" fontId="16" fillId="2" borderId="6" xfId="0" applyFont="1" applyFill="1" applyBorder="1" applyAlignment="1">
      <alignment horizontal="center" vertical="center" wrapText="1"/>
    </xf>
    <xf numFmtId="0" fontId="16" fillId="2" borderId="6" xfId="0" applyFont="1" applyFill="1" applyBorder="1" applyAlignment="1">
      <alignment horizontal="center" vertical="center"/>
    </xf>
    <xf numFmtId="0" fontId="16" fillId="2" borderId="6" xfId="0" applyFont="1" applyFill="1" applyBorder="1" applyAlignment="1">
      <alignment horizontal="center" vertical="top" wrapText="1"/>
    </xf>
    <xf numFmtId="0" fontId="19" fillId="2" borderId="0" xfId="0" applyFont="1" applyFill="1" applyAlignment="1">
      <alignment horizontal="center" vertical="center" wrapText="1"/>
    </xf>
    <xf numFmtId="0" fontId="19" fillId="2" borderId="0" xfId="0" applyFont="1" applyFill="1" applyAlignment="1">
      <alignment horizontal="center" vertical="center"/>
    </xf>
    <xf numFmtId="0" fontId="19" fillId="2" borderId="0" xfId="0" applyFont="1" applyFill="1" applyAlignment="1">
      <alignment horizontal="center" vertical="top" wrapText="1"/>
    </xf>
    <xf numFmtId="0" fontId="34" fillId="2" borderId="0" xfId="0" applyFont="1" applyFill="1" applyAlignment="1">
      <alignment horizontal="center" vertical="top" wrapText="1"/>
    </xf>
    <xf numFmtId="0" fontId="16" fillId="2" borderId="0" xfId="0" applyFont="1" applyFill="1" applyAlignment="1">
      <alignment vertical="center" wrapText="1"/>
    </xf>
    <xf numFmtId="0" fontId="16" fillId="2" borderId="9"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0" xfId="0" applyFont="1" applyFill="1" applyAlignment="1">
      <alignment vertical="center" wrapText="1"/>
    </xf>
    <xf numFmtId="0" fontId="0" fillId="3" borderId="0" xfId="0" applyFill="1" applyAlignment="1">
      <alignment vertical="top"/>
    </xf>
    <xf numFmtId="0" fontId="39" fillId="4" borderId="11" xfId="0" applyFont="1" applyFill="1" applyBorder="1" applyAlignment="1" applyProtection="1">
      <alignment horizontal="center" vertical="center" wrapText="1"/>
      <protection locked="0"/>
    </xf>
    <xf numFmtId="0" fontId="39" fillId="4" borderId="8" xfId="0" applyFont="1" applyFill="1" applyBorder="1" applyAlignment="1" applyProtection="1">
      <alignment horizontal="center" vertical="center" wrapText="1"/>
      <protection locked="0"/>
    </xf>
    <xf numFmtId="0" fontId="34" fillId="2" borderId="21" xfId="0" applyFont="1" applyFill="1" applyBorder="1" applyAlignment="1">
      <alignment horizontal="center" vertical="top" wrapText="1"/>
    </xf>
    <xf numFmtId="0" fontId="30" fillId="2" borderId="21" xfId="0" applyFont="1" applyFill="1" applyBorder="1" applyAlignment="1">
      <alignment horizontal="center" vertical="center" wrapText="1"/>
    </xf>
    <xf numFmtId="0" fontId="30" fillId="2" borderId="0" xfId="0" applyFont="1" applyFill="1" applyAlignment="1">
      <alignment horizontal="center" vertical="center" wrapText="1"/>
    </xf>
    <xf numFmtId="0" fontId="39" fillId="2" borderId="0" xfId="0" applyFont="1" applyFill="1" applyAlignment="1">
      <alignment horizontal="center" vertical="center"/>
    </xf>
    <xf numFmtId="0" fontId="39" fillId="2" borderId="21" xfId="0" applyFont="1" applyFill="1" applyBorder="1" applyAlignment="1">
      <alignment horizontal="center" vertical="center" wrapText="1"/>
    </xf>
    <xf numFmtId="0" fontId="39" fillId="2" borderId="21" xfId="0" applyFont="1" applyFill="1" applyBorder="1" applyAlignment="1">
      <alignment horizontal="center" vertical="center"/>
    </xf>
    <xf numFmtId="0" fontId="39" fillId="2" borderId="22" xfId="0" applyFont="1" applyFill="1" applyBorder="1" applyAlignment="1">
      <alignment horizontal="center" vertical="center" wrapText="1"/>
    </xf>
    <xf numFmtId="0" fontId="39" fillId="2" borderId="22" xfId="0" applyFont="1" applyFill="1" applyBorder="1" applyAlignment="1">
      <alignment horizontal="center" vertical="center"/>
    </xf>
    <xf numFmtId="0" fontId="39" fillId="2" borderId="0" xfId="0" applyFont="1" applyFill="1" applyAlignment="1">
      <alignment horizontal="center" vertical="center" wrapText="1"/>
    </xf>
    <xf numFmtId="0" fontId="39" fillId="4" borderId="8" xfId="0" applyFont="1" applyFill="1" applyBorder="1" applyAlignment="1" applyProtection="1">
      <alignment horizontal="left" vertical="top" wrapText="1"/>
      <protection locked="0"/>
    </xf>
    <xf numFmtId="0" fontId="39" fillId="4" borderId="21" xfId="0" applyFont="1" applyFill="1" applyBorder="1" applyAlignment="1" applyProtection="1">
      <alignment horizontal="center" vertical="center" wrapText="1"/>
      <protection locked="0"/>
    </xf>
    <xf numFmtId="0" fontId="39" fillId="4" borderId="22" xfId="0" applyFont="1" applyFill="1" applyBorder="1" applyAlignment="1" applyProtection="1">
      <alignment horizontal="center" vertical="center" wrapText="1"/>
      <protection locked="0"/>
    </xf>
    <xf numFmtId="0" fontId="39" fillId="4" borderId="0" xfId="0" applyFont="1" applyFill="1" applyAlignment="1" applyProtection="1">
      <alignment horizontal="center" vertical="center" wrapText="1"/>
      <protection locked="0"/>
    </xf>
    <xf numFmtId="0" fontId="39" fillId="4" borderId="24" xfId="0" applyFont="1" applyFill="1" applyBorder="1" applyAlignment="1" applyProtection="1">
      <alignment horizontal="left" vertical="top" wrapText="1"/>
      <protection locked="0"/>
    </xf>
    <xf numFmtId="0" fontId="39" fillId="4" borderId="21" xfId="0" applyFont="1" applyFill="1" applyBorder="1" applyAlignment="1" applyProtection="1">
      <alignment horizontal="left" vertical="top"/>
      <protection locked="0"/>
    </xf>
    <xf numFmtId="0" fontId="40" fillId="4" borderId="24" xfId="0" applyFont="1" applyFill="1" applyBorder="1" applyAlignment="1" applyProtection="1">
      <alignment horizontal="left" vertical="top" wrapText="1"/>
      <protection locked="0"/>
    </xf>
    <xf numFmtId="0" fontId="40" fillId="4" borderId="21" xfId="0" applyFont="1" applyFill="1" applyBorder="1" applyAlignment="1" applyProtection="1">
      <alignment horizontal="left" vertical="top"/>
      <protection locked="0"/>
    </xf>
    <xf numFmtId="0" fontId="46" fillId="3" borderId="0" xfId="0" applyFont="1" applyFill="1" applyAlignment="1">
      <alignment horizontal="center" vertical="center"/>
    </xf>
    <xf numFmtId="0" fontId="38" fillId="4" borderId="15" xfId="0" applyFont="1" applyFill="1" applyBorder="1" applyAlignment="1" applyProtection="1">
      <alignment horizontal="center" vertical="center"/>
      <protection locked="0"/>
    </xf>
    <xf numFmtId="0" fontId="39" fillId="4" borderId="17" xfId="0" applyFont="1" applyFill="1" applyBorder="1" applyAlignment="1" applyProtection="1">
      <alignment horizontal="left" vertical="top" wrapText="1"/>
      <protection locked="0"/>
    </xf>
    <xf numFmtId="0" fontId="39" fillId="4" borderId="11" xfId="0" applyFont="1" applyFill="1" applyBorder="1" applyAlignment="1" applyProtection="1">
      <alignment horizontal="left" vertical="top" wrapText="1"/>
      <protection locked="0"/>
    </xf>
    <xf numFmtId="0" fontId="39" fillId="4" borderId="19" xfId="0" applyFont="1" applyFill="1" applyBorder="1" applyAlignment="1" applyProtection="1">
      <alignment horizontal="left" vertical="top" wrapText="1"/>
      <protection locked="0"/>
    </xf>
    <xf numFmtId="0" fontId="38" fillId="2" borderId="31" xfId="0" applyFont="1" applyFill="1" applyBorder="1" applyAlignment="1">
      <alignment horizontal="center" vertical="center" wrapText="1"/>
    </xf>
    <xf numFmtId="3" fontId="39" fillId="2" borderId="31" xfId="0" applyNumberFormat="1" applyFont="1" applyFill="1" applyBorder="1" applyAlignment="1">
      <alignment horizontal="center" vertical="center" wrapText="1"/>
    </xf>
    <xf numFmtId="3" fontId="39" fillId="2" borderId="37" xfId="0" applyNumberFormat="1" applyFont="1" applyFill="1" applyBorder="1" applyAlignment="1">
      <alignment horizontal="center" vertical="center" wrapText="1"/>
    </xf>
    <xf numFmtId="0" fontId="39" fillId="4" borderId="33" xfId="0" applyFont="1" applyFill="1" applyBorder="1" applyAlignment="1" applyProtection="1">
      <alignment horizontal="left" vertical="top" wrapText="1"/>
      <protection locked="0"/>
    </xf>
    <xf numFmtId="3" fontId="39" fillId="2" borderId="34" xfId="0" applyNumberFormat="1" applyFont="1" applyFill="1" applyBorder="1" applyAlignment="1">
      <alignment horizontal="center" vertical="center" wrapText="1"/>
    </xf>
    <xf numFmtId="0" fontId="16" fillId="2" borderId="14" xfId="0" applyFont="1" applyFill="1" applyBorder="1" applyAlignment="1">
      <alignment horizontal="center" vertical="top" wrapText="1"/>
    </xf>
    <xf numFmtId="0" fontId="39" fillId="2" borderId="14" xfId="0" applyFont="1" applyFill="1" applyBorder="1" applyAlignment="1">
      <alignment horizontal="center" vertical="center" wrapText="1"/>
    </xf>
    <xf numFmtId="0" fontId="39" fillId="4" borderId="41" xfId="0" applyFont="1" applyFill="1" applyBorder="1" applyAlignment="1" applyProtection="1">
      <alignment horizontal="center" vertical="center" wrapText="1"/>
      <protection locked="0"/>
    </xf>
    <xf numFmtId="0" fontId="39" fillId="4" borderId="41" xfId="0" applyFont="1" applyFill="1" applyBorder="1" applyAlignment="1" applyProtection="1">
      <alignment horizontal="left" vertical="top" wrapText="1"/>
      <protection locked="0"/>
    </xf>
    <xf numFmtId="0" fontId="40" fillId="4" borderId="42" xfId="0" applyFont="1" applyFill="1" applyBorder="1" applyAlignment="1" applyProtection="1">
      <alignment horizontal="left" vertical="top" wrapText="1"/>
      <protection locked="0"/>
    </xf>
    <xf numFmtId="0" fontId="39" fillId="4" borderId="16" xfId="0" applyFont="1" applyFill="1" applyBorder="1" applyAlignment="1" applyProtection="1">
      <alignment horizontal="center" vertical="center" wrapText="1"/>
      <protection locked="0"/>
    </xf>
    <xf numFmtId="0" fontId="39" fillId="4" borderId="16" xfId="0" applyFont="1" applyFill="1" applyBorder="1" applyAlignment="1" applyProtection="1">
      <alignment horizontal="left" vertical="top" wrapText="1"/>
      <protection locked="0"/>
    </xf>
    <xf numFmtId="0" fontId="39" fillId="2" borderId="2" xfId="0" applyFont="1" applyFill="1" applyBorder="1" applyAlignment="1">
      <alignment horizontal="center" vertical="center" wrapText="1"/>
    </xf>
    <xf numFmtId="3" fontId="38" fillId="4" borderId="24" xfId="0" applyNumberFormat="1" applyFont="1" applyFill="1" applyBorder="1" applyAlignment="1" applyProtection="1">
      <alignment horizontal="center" vertical="center"/>
      <protection locked="0"/>
    </xf>
    <xf numFmtId="0" fontId="39" fillId="4" borderId="41" xfId="0" applyFont="1" applyFill="1" applyBorder="1" applyAlignment="1" applyProtection="1">
      <alignment vertical="center" wrapText="1"/>
      <protection locked="0"/>
    </xf>
    <xf numFmtId="0" fontId="38" fillId="2" borderId="21" xfId="0" applyFont="1" applyFill="1" applyBorder="1" applyAlignment="1">
      <alignment horizontal="center" vertical="center" wrapText="1"/>
    </xf>
    <xf numFmtId="0" fontId="42" fillId="2" borderId="16" xfId="0" applyFont="1" applyFill="1" applyBorder="1" applyAlignment="1">
      <alignment horizontal="center" vertical="center" wrapText="1"/>
    </xf>
    <xf numFmtId="0" fontId="38" fillId="2" borderId="9" xfId="0" applyFont="1" applyFill="1" applyBorder="1" applyAlignment="1">
      <alignment horizontal="center" vertical="center" wrapText="1"/>
    </xf>
    <xf numFmtId="0" fontId="39" fillId="4" borderId="42" xfId="0" applyFont="1" applyFill="1" applyBorder="1" applyAlignment="1" applyProtection="1">
      <alignment horizontal="left" vertical="top" wrapText="1"/>
      <protection locked="0"/>
    </xf>
    <xf numFmtId="0" fontId="46" fillId="3" borderId="0" xfId="0" applyFont="1" applyFill="1"/>
    <xf numFmtId="0" fontId="38" fillId="4" borderId="38" xfId="0" applyFont="1" applyFill="1" applyBorder="1" applyAlignment="1" applyProtection="1">
      <alignment horizontal="center" vertical="center"/>
      <protection locked="0"/>
    </xf>
    <xf numFmtId="0" fontId="38" fillId="4" borderId="30" xfId="0" applyFont="1" applyFill="1" applyBorder="1" applyAlignment="1" applyProtection="1">
      <alignment horizontal="center" vertical="center"/>
      <protection locked="0"/>
    </xf>
    <xf numFmtId="0" fontId="38" fillId="4" borderId="35" xfId="0" applyFont="1" applyFill="1" applyBorder="1" applyAlignment="1" applyProtection="1">
      <alignment horizontal="center" vertical="center"/>
      <protection locked="0"/>
    </xf>
    <xf numFmtId="0" fontId="38" fillId="4" borderId="39" xfId="0" applyFont="1" applyFill="1" applyBorder="1" applyAlignment="1" applyProtection="1">
      <alignment horizontal="center" vertical="center"/>
      <protection locked="0"/>
    </xf>
    <xf numFmtId="0" fontId="38" fillId="4" borderId="32" xfId="0" applyFont="1" applyFill="1" applyBorder="1" applyAlignment="1" applyProtection="1">
      <alignment horizontal="center" vertical="center"/>
      <protection locked="0"/>
    </xf>
    <xf numFmtId="0" fontId="38" fillId="4" borderId="33" xfId="0" applyFont="1" applyFill="1" applyBorder="1" applyAlignment="1" applyProtection="1">
      <alignment horizontal="center" vertical="center"/>
      <protection locked="0"/>
    </xf>
    <xf numFmtId="0" fontId="39" fillId="4" borderId="36" xfId="0" applyFont="1" applyFill="1" applyBorder="1" applyAlignment="1" applyProtection="1">
      <alignment horizontal="left" vertical="top" wrapText="1"/>
      <protection locked="0"/>
    </xf>
    <xf numFmtId="0" fontId="38" fillId="4" borderId="29" xfId="0" applyFont="1" applyFill="1" applyBorder="1" applyAlignment="1" applyProtection="1">
      <alignment horizontal="center" vertical="center"/>
      <protection locked="0"/>
    </xf>
    <xf numFmtId="0" fontId="38" fillId="4" borderId="28" xfId="0" applyFont="1" applyFill="1" applyBorder="1" applyAlignment="1" applyProtection="1">
      <alignment horizontal="center" vertical="center"/>
      <protection locked="0"/>
    </xf>
    <xf numFmtId="0" fontId="39" fillId="4" borderId="26" xfId="0" applyFont="1" applyFill="1" applyBorder="1" applyAlignment="1" applyProtection="1">
      <alignment horizontal="left" vertical="top" wrapText="1"/>
      <protection locked="0"/>
    </xf>
    <xf numFmtId="0" fontId="39" fillId="4" borderId="27" xfId="0" applyFont="1" applyFill="1" applyBorder="1" applyAlignment="1" applyProtection="1">
      <alignment horizontal="left" vertical="top" wrapText="1"/>
      <protection locked="0"/>
    </xf>
    <xf numFmtId="0" fontId="38" fillId="4" borderId="41" xfId="0" applyFont="1" applyFill="1" applyBorder="1" applyAlignment="1" applyProtection="1">
      <alignment horizontal="center" vertical="center"/>
      <protection locked="0"/>
    </xf>
    <xf numFmtId="0" fontId="38" fillId="4" borderId="23" xfId="0" applyFont="1" applyFill="1" applyBorder="1" applyAlignment="1" applyProtection="1">
      <alignment horizontal="center" vertical="center"/>
      <protection locked="0"/>
    </xf>
    <xf numFmtId="0" fontId="38" fillId="4" borderId="11" xfId="0" applyFont="1" applyFill="1" applyBorder="1" applyAlignment="1" applyProtection="1">
      <alignment horizontal="center" vertical="center"/>
      <protection locked="0"/>
    </xf>
    <xf numFmtId="0" fontId="48" fillId="3" borderId="0" xfId="4" applyFont="1" applyFill="1" applyAlignment="1">
      <alignment horizontal="left" vertical="center"/>
    </xf>
    <xf numFmtId="0" fontId="48" fillId="3" borderId="0" xfId="4" applyFont="1" applyFill="1" applyAlignment="1">
      <alignment vertical="center"/>
    </xf>
    <xf numFmtId="0" fontId="50" fillId="3" borderId="0" xfId="0" applyFont="1" applyFill="1" applyAlignment="1">
      <alignment vertical="center"/>
    </xf>
    <xf numFmtId="0" fontId="20" fillId="3" borderId="0" xfId="4" applyFont="1" applyFill="1" applyAlignment="1">
      <alignment horizontal="right" vertical="center"/>
    </xf>
    <xf numFmtId="0" fontId="49" fillId="5" borderId="0" xfId="0" applyFont="1" applyFill="1" applyAlignment="1">
      <alignment horizontal="center"/>
    </xf>
    <xf numFmtId="1" fontId="49" fillId="5" borderId="0" xfId="0" applyNumberFormat="1" applyFont="1" applyFill="1" applyAlignment="1">
      <alignment horizontal="center" wrapText="1"/>
    </xf>
    <xf numFmtId="0" fontId="51" fillId="3" borderId="0" xfId="0" applyFont="1" applyFill="1" applyAlignment="1">
      <alignment vertical="center"/>
    </xf>
    <xf numFmtId="0" fontId="36" fillId="3" borderId="0" xfId="0" applyFont="1" applyFill="1" applyAlignment="1">
      <alignment horizontal="center"/>
    </xf>
    <xf numFmtId="0" fontId="36" fillId="3" borderId="0" xfId="4" applyFont="1" applyFill="1" applyAlignment="1">
      <alignment vertical="center"/>
    </xf>
    <xf numFmtId="0" fontId="36" fillId="3" borderId="0" xfId="0" applyFont="1" applyFill="1"/>
    <xf numFmtId="0" fontId="36" fillId="3" borderId="0" xfId="0" applyFont="1" applyFill="1" applyAlignment="1">
      <alignment vertical="center" wrapText="1"/>
    </xf>
    <xf numFmtId="0" fontId="22" fillId="3" borderId="0" xfId="0" applyFont="1" applyFill="1" applyAlignment="1">
      <alignment horizontal="right" vertical="center"/>
    </xf>
    <xf numFmtId="0" fontId="53" fillId="3" borderId="0" xfId="0" applyFont="1" applyFill="1"/>
    <xf numFmtId="0" fontId="54" fillId="3" borderId="0" xfId="0" applyFont="1" applyFill="1" applyAlignment="1">
      <alignment vertical="center"/>
    </xf>
    <xf numFmtId="0" fontId="31" fillId="3" borderId="0" xfId="12" applyFont="1" applyFill="1" applyAlignment="1">
      <alignment horizontal="right" vertical="center"/>
    </xf>
    <xf numFmtId="0" fontId="49" fillId="5" borderId="0" xfId="0" applyFont="1" applyFill="1" applyAlignment="1">
      <alignment horizontal="left"/>
    </xf>
    <xf numFmtId="1" fontId="49" fillId="5" borderId="0" xfId="0" applyNumberFormat="1" applyFont="1" applyFill="1" applyAlignment="1">
      <alignment horizontal="left" wrapText="1"/>
    </xf>
    <xf numFmtId="0" fontId="49" fillId="5" borderId="0" xfId="0" applyFont="1" applyFill="1" applyAlignment="1">
      <alignment horizontal="right"/>
    </xf>
    <xf numFmtId="0" fontId="49" fillId="5" borderId="0" xfId="0" applyFont="1" applyFill="1"/>
    <xf numFmtId="0" fontId="39" fillId="4" borderId="18" xfId="0" applyFont="1" applyFill="1" applyBorder="1" applyAlignment="1" applyProtection="1">
      <alignment horizontal="left" vertical="top" wrapText="1"/>
      <protection locked="0"/>
    </xf>
    <xf numFmtId="0" fontId="40" fillId="4" borderId="27" xfId="0" applyFont="1" applyFill="1" applyBorder="1" applyAlignment="1" applyProtection="1">
      <alignment horizontal="left" vertical="top" wrapText="1"/>
      <protection locked="0"/>
    </xf>
    <xf numFmtId="0" fontId="39" fillId="4" borderId="30" xfId="0" applyFont="1" applyFill="1" applyBorder="1" applyAlignment="1" applyProtection="1">
      <alignment horizontal="center" vertical="center" wrapText="1"/>
      <protection locked="0"/>
    </xf>
    <xf numFmtId="0" fontId="39" fillId="4" borderId="35" xfId="0" applyFont="1" applyFill="1" applyBorder="1" applyAlignment="1" applyProtection="1">
      <alignment horizontal="center" vertical="center" wrapText="1"/>
      <protection locked="0"/>
    </xf>
    <xf numFmtId="0" fontId="39" fillId="4" borderId="39" xfId="0" applyFont="1" applyFill="1" applyBorder="1" applyAlignment="1" applyProtection="1">
      <alignment horizontal="left" vertical="top" wrapText="1"/>
      <protection locked="0"/>
    </xf>
    <xf numFmtId="0" fontId="39" fillId="4" borderId="32" xfId="0" applyFont="1" applyFill="1" applyBorder="1" applyAlignment="1" applyProtection="1">
      <alignment horizontal="left" vertical="top" wrapText="1"/>
      <protection locked="0"/>
    </xf>
    <xf numFmtId="0" fontId="39" fillId="4" borderId="29" xfId="0" applyFont="1" applyFill="1" applyBorder="1" applyAlignment="1" applyProtection="1">
      <alignment horizontal="left" vertical="top" wrapText="1"/>
      <protection locked="0"/>
    </xf>
    <xf numFmtId="49" fontId="56" fillId="3" borderId="0" xfId="0" applyNumberFormat="1" applyFont="1" applyFill="1" applyAlignment="1">
      <alignment horizontal="left" vertical="center" wrapText="1"/>
    </xf>
    <xf numFmtId="0" fontId="39" fillId="4" borderId="24" xfId="0" applyFont="1" applyFill="1" applyBorder="1" applyAlignment="1" applyProtection="1">
      <alignment horizontal="center" vertical="center"/>
      <protection locked="0"/>
    </xf>
    <xf numFmtId="0" fontId="39" fillId="4" borderId="44" xfId="0" applyFont="1" applyFill="1" applyBorder="1" applyAlignment="1" applyProtection="1">
      <alignment horizontal="center" vertical="center" wrapText="1"/>
      <protection locked="0"/>
    </xf>
    <xf numFmtId="0" fontId="42" fillId="2" borderId="22" xfId="0" applyFont="1" applyFill="1" applyBorder="1" applyAlignment="1">
      <alignment horizontal="center" vertical="center" wrapText="1"/>
    </xf>
    <xf numFmtId="0" fontId="42" fillId="2" borderId="45" xfId="0" applyFont="1" applyFill="1" applyBorder="1" applyAlignment="1">
      <alignment horizontal="center" vertical="center" wrapText="1"/>
    </xf>
    <xf numFmtId="0" fontId="38" fillId="4" borderId="46" xfId="0" applyFont="1" applyFill="1" applyBorder="1" applyAlignment="1" applyProtection="1">
      <alignment horizontal="center" vertical="center"/>
      <protection locked="0"/>
    </xf>
    <xf numFmtId="0" fontId="39" fillId="4" borderId="47" xfId="0" applyFont="1" applyFill="1" applyBorder="1" applyAlignment="1" applyProtection="1">
      <alignment horizontal="left" vertical="top" wrapText="1"/>
      <protection locked="0"/>
    </xf>
    <xf numFmtId="0" fontId="39" fillId="4" borderId="48" xfId="0" applyFont="1" applyFill="1" applyBorder="1" applyAlignment="1" applyProtection="1">
      <alignment horizontal="left" vertical="top" wrapText="1"/>
      <protection locked="0"/>
    </xf>
    <xf numFmtId="0" fontId="41" fillId="4" borderId="28" xfId="0" applyFont="1" applyFill="1" applyBorder="1" applyAlignment="1" applyProtection="1">
      <alignment horizontal="center" vertical="center"/>
      <protection locked="0"/>
    </xf>
    <xf numFmtId="0" fontId="41" fillId="4" borderId="30" xfId="0" applyFont="1" applyFill="1" applyBorder="1" applyAlignment="1" applyProtection="1">
      <alignment horizontal="center" vertical="center"/>
      <protection locked="0"/>
    </xf>
    <xf numFmtId="0" fontId="41" fillId="4" borderId="35" xfId="0" applyFont="1" applyFill="1" applyBorder="1" applyAlignment="1" applyProtection="1">
      <alignment horizontal="center" vertical="center"/>
      <protection locked="0"/>
    </xf>
    <xf numFmtId="0" fontId="39" fillId="4" borderId="20" xfId="0" applyFont="1" applyFill="1" applyBorder="1" applyAlignment="1" applyProtection="1">
      <alignment horizontal="center" vertical="center"/>
      <protection locked="0"/>
    </xf>
    <xf numFmtId="0" fontId="39" fillId="2" borderId="31" xfId="0" applyFont="1" applyFill="1" applyBorder="1" applyAlignment="1">
      <alignment vertical="center" wrapText="1"/>
    </xf>
    <xf numFmtId="0" fontId="39" fillId="2" borderId="31" xfId="0" applyFont="1" applyFill="1" applyBorder="1" applyAlignment="1">
      <alignment horizontal="center" vertical="center"/>
    </xf>
    <xf numFmtId="0" fontId="39" fillId="4" borderId="30" xfId="0" applyFont="1" applyFill="1" applyBorder="1" applyAlignment="1" applyProtection="1">
      <alignment horizontal="center" vertical="center"/>
      <protection locked="0"/>
    </xf>
    <xf numFmtId="0" fontId="39" fillId="2" borderId="22" xfId="0" applyFont="1" applyFill="1" applyBorder="1" applyAlignment="1">
      <alignment vertical="center" wrapText="1"/>
    </xf>
    <xf numFmtId="0" fontId="39" fillId="4" borderId="28" xfId="0" applyFont="1" applyFill="1" applyBorder="1" applyAlignment="1" applyProtection="1">
      <alignment horizontal="center" vertical="center"/>
      <protection locked="0"/>
    </xf>
    <xf numFmtId="0" fontId="39" fillId="2" borderId="49" xfId="0" applyFont="1" applyFill="1" applyBorder="1" applyAlignment="1">
      <alignment vertical="center" wrapText="1"/>
    </xf>
    <xf numFmtId="0" fontId="39" fillId="2" borderId="49" xfId="0" applyFont="1" applyFill="1" applyBorder="1" applyAlignment="1">
      <alignment horizontal="center" vertical="center"/>
    </xf>
    <xf numFmtId="0" fontId="39" fillId="4" borderId="44" xfId="0" applyFont="1" applyFill="1" applyBorder="1" applyAlignment="1" applyProtection="1">
      <alignment horizontal="center" vertical="center"/>
      <protection locked="0"/>
    </xf>
    <xf numFmtId="0" fontId="39" fillId="2" borderId="49" xfId="0" applyFont="1" applyFill="1" applyBorder="1" applyAlignment="1">
      <alignment horizontal="center" vertical="center" wrapText="1"/>
    </xf>
    <xf numFmtId="0" fontId="39" fillId="4" borderId="31" xfId="0" applyFont="1" applyFill="1" applyBorder="1" applyAlignment="1" applyProtection="1">
      <alignment horizontal="center" vertical="center" wrapText="1"/>
      <protection locked="0"/>
    </xf>
    <xf numFmtId="0" fontId="39" fillId="4" borderId="49" xfId="0" applyFont="1" applyFill="1" applyBorder="1" applyAlignment="1" applyProtection="1">
      <alignment horizontal="center" vertical="center" wrapText="1"/>
      <protection locked="0"/>
    </xf>
    <xf numFmtId="0" fontId="45" fillId="4" borderId="22" xfId="0" applyFont="1" applyFill="1" applyBorder="1" applyAlignment="1" applyProtection="1">
      <alignment horizontal="center" vertical="center" wrapText="1"/>
      <protection locked="0"/>
    </xf>
    <xf numFmtId="0" fontId="45" fillId="2" borderId="22" xfId="0" applyFont="1" applyFill="1" applyBorder="1" applyAlignment="1">
      <alignment horizontal="center" vertical="center"/>
    </xf>
    <xf numFmtId="0" fontId="45" fillId="4" borderId="28" xfId="0" applyFont="1" applyFill="1" applyBorder="1" applyAlignment="1" applyProtection="1">
      <alignment horizontal="center" vertical="center"/>
      <protection locked="0"/>
    </xf>
    <xf numFmtId="0" fontId="45" fillId="4" borderId="31" xfId="0" applyFont="1" applyFill="1" applyBorder="1" applyAlignment="1" applyProtection="1">
      <alignment horizontal="center" vertical="center" wrapText="1"/>
      <protection locked="0"/>
    </xf>
    <xf numFmtId="0" fontId="45" fillId="2" borderId="31" xfId="0" applyFont="1" applyFill="1" applyBorder="1" applyAlignment="1">
      <alignment horizontal="center" vertical="center"/>
    </xf>
    <xf numFmtId="0" fontId="45" fillId="4" borderId="30" xfId="0" applyFont="1" applyFill="1" applyBorder="1" applyAlignment="1" applyProtection="1">
      <alignment horizontal="center" vertical="center"/>
      <protection locked="0"/>
    </xf>
    <xf numFmtId="0" fontId="45" fillId="4" borderId="49" xfId="0" applyFont="1" applyFill="1" applyBorder="1" applyAlignment="1" applyProtection="1">
      <alignment horizontal="center" vertical="center" wrapText="1"/>
      <protection locked="0"/>
    </xf>
    <xf numFmtId="0" fontId="45" fillId="2" borderId="49" xfId="0" applyFont="1" applyFill="1" applyBorder="1" applyAlignment="1">
      <alignment horizontal="center" vertical="center"/>
    </xf>
    <xf numFmtId="0" fontId="45" fillId="4" borderId="44" xfId="0" applyFont="1" applyFill="1" applyBorder="1" applyAlignment="1" applyProtection="1">
      <alignment horizontal="center" vertical="center"/>
      <protection locked="0"/>
    </xf>
    <xf numFmtId="0" fontId="40" fillId="4" borderId="28" xfId="0" applyFont="1" applyFill="1" applyBorder="1" applyAlignment="1" applyProtection="1">
      <alignment horizontal="left" vertical="top" wrapText="1"/>
      <protection locked="0"/>
    </xf>
    <xf numFmtId="0" fontId="40" fillId="4" borderId="30" xfId="0" applyFont="1" applyFill="1" applyBorder="1" applyAlignment="1" applyProtection="1">
      <alignment horizontal="left" vertical="top" wrapText="1"/>
      <protection locked="0"/>
    </xf>
    <xf numFmtId="0" fontId="39" fillId="4" borderId="49" xfId="0" applyFont="1" applyFill="1" applyBorder="1" applyAlignment="1" applyProtection="1">
      <alignment horizontal="center" vertical="center"/>
      <protection locked="0"/>
    </xf>
    <xf numFmtId="0" fontId="40" fillId="4" borderId="44" xfId="0" applyFont="1" applyFill="1" applyBorder="1" applyAlignment="1" applyProtection="1">
      <alignment horizontal="left" vertical="top" wrapText="1"/>
      <protection locked="0"/>
    </xf>
    <xf numFmtId="0" fontId="38" fillId="4" borderId="22" xfId="0" applyFont="1" applyFill="1" applyBorder="1" applyAlignment="1" applyProtection="1">
      <alignment horizontal="center" vertical="center"/>
      <protection locked="0"/>
    </xf>
    <xf numFmtId="0" fontId="39" fillId="4" borderId="28" xfId="0" applyFont="1" applyFill="1" applyBorder="1" applyAlignment="1" applyProtection="1">
      <alignment horizontal="left" vertical="top" wrapText="1"/>
      <protection locked="0"/>
    </xf>
    <xf numFmtId="0" fontId="38" fillId="2" borderId="49" xfId="0" applyFont="1" applyFill="1" applyBorder="1" applyAlignment="1">
      <alignment horizontal="center" vertical="center" wrapText="1"/>
    </xf>
    <xf numFmtId="0" fontId="38" fillId="4" borderId="49" xfId="0" applyFont="1" applyFill="1" applyBorder="1" applyAlignment="1" applyProtection="1">
      <alignment horizontal="center" vertical="center"/>
      <protection locked="0"/>
    </xf>
    <xf numFmtId="0" fontId="39" fillId="4" borderId="44" xfId="0" applyFont="1" applyFill="1" applyBorder="1" applyAlignment="1" applyProtection="1">
      <alignment horizontal="left" vertical="top" wrapText="1"/>
      <protection locked="0"/>
    </xf>
    <xf numFmtId="0" fontId="38" fillId="2" borderId="22" xfId="0" applyFont="1" applyFill="1" applyBorder="1" applyAlignment="1">
      <alignment horizontal="center" vertical="center" wrapText="1"/>
    </xf>
    <xf numFmtId="0" fontId="38" fillId="4" borderId="31" xfId="0" applyFont="1" applyFill="1" applyBorder="1" applyAlignment="1" applyProtection="1">
      <alignment horizontal="center" vertical="center"/>
      <protection locked="0"/>
    </xf>
    <xf numFmtId="0" fontId="39" fillId="4" borderId="30" xfId="0" applyFont="1" applyFill="1" applyBorder="1" applyAlignment="1" applyProtection="1">
      <alignment horizontal="left" vertical="top" wrapText="1"/>
      <protection locked="0"/>
    </xf>
    <xf numFmtId="0" fontId="39" fillId="4" borderId="29" xfId="0" applyFont="1" applyFill="1" applyBorder="1" applyAlignment="1" applyProtection="1">
      <alignment horizontal="center" vertical="center"/>
      <protection locked="0"/>
    </xf>
    <xf numFmtId="0" fontId="39" fillId="4" borderId="29" xfId="0" applyFont="1" applyFill="1" applyBorder="1" applyAlignment="1" applyProtection="1">
      <alignment horizontal="center" vertical="center" wrapText="1"/>
      <protection locked="0"/>
    </xf>
    <xf numFmtId="0" fontId="40" fillId="4" borderId="26" xfId="0" applyFont="1" applyFill="1" applyBorder="1" applyAlignment="1" applyProtection="1">
      <alignment horizontal="left" vertical="top" wrapText="1"/>
      <protection locked="0"/>
    </xf>
    <xf numFmtId="0" fontId="39" fillId="4" borderId="32" xfId="0" applyFont="1" applyFill="1" applyBorder="1" applyAlignment="1" applyProtection="1">
      <alignment horizontal="center" vertical="center"/>
      <protection locked="0"/>
    </xf>
    <xf numFmtId="0" fontId="39" fillId="4" borderId="32" xfId="0" applyFont="1" applyFill="1" applyBorder="1" applyAlignment="1" applyProtection="1">
      <alignment horizontal="center" vertical="center" wrapText="1"/>
      <protection locked="0"/>
    </xf>
    <xf numFmtId="0" fontId="39" fillId="4" borderId="50" xfId="0" applyFont="1" applyFill="1" applyBorder="1" applyAlignment="1" applyProtection="1">
      <alignment horizontal="center" vertical="center"/>
      <protection locked="0"/>
    </xf>
    <xf numFmtId="0" fontId="39" fillId="4" borderId="50" xfId="0" applyFont="1" applyFill="1" applyBorder="1" applyAlignment="1" applyProtection="1">
      <alignment horizontal="center" vertical="center" wrapText="1"/>
      <protection locked="0"/>
    </xf>
    <xf numFmtId="0" fontId="40" fillId="4" borderId="51" xfId="0" applyFont="1" applyFill="1" applyBorder="1" applyAlignment="1" applyProtection="1">
      <alignment horizontal="left" vertical="top" wrapText="1"/>
      <protection locked="0"/>
    </xf>
    <xf numFmtId="0" fontId="39" fillId="4" borderId="28" xfId="0" applyFont="1" applyFill="1" applyBorder="1" applyAlignment="1" applyProtection="1">
      <alignment horizontal="center" vertical="center" wrapText="1"/>
      <protection locked="0"/>
    </xf>
    <xf numFmtId="0" fontId="40" fillId="4" borderId="29" xfId="0" applyFont="1" applyFill="1" applyBorder="1" applyAlignment="1" applyProtection="1">
      <alignment horizontal="left" vertical="top" wrapText="1"/>
      <protection locked="0"/>
    </xf>
    <xf numFmtId="0" fontId="40" fillId="4" borderId="32" xfId="0" applyFont="1" applyFill="1" applyBorder="1" applyAlignment="1" applyProtection="1">
      <alignment horizontal="left" vertical="top" wrapText="1"/>
      <protection locked="0"/>
    </xf>
    <xf numFmtId="0" fontId="40" fillId="4" borderId="50" xfId="0" applyFont="1" applyFill="1" applyBorder="1" applyAlignment="1" applyProtection="1">
      <alignment horizontal="left" vertical="top" wrapText="1"/>
      <protection locked="0"/>
    </xf>
    <xf numFmtId="0" fontId="38" fillId="4" borderId="8" xfId="0" applyFont="1" applyFill="1" applyBorder="1" applyAlignment="1" applyProtection="1">
      <alignment horizontal="center" vertical="center"/>
      <protection locked="0"/>
    </xf>
    <xf numFmtId="0" fontId="39" fillId="4" borderId="50" xfId="0" applyFont="1" applyFill="1" applyBorder="1" applyAlignment="1" applyProtection="1">
      <alignment horizontal="left" vertical="top" wrapText="1"/>
      <protection locked="0"/>
    </xf>
    <xf numFmtId="0" fontId="38" fillId="4" borderId="50" xfId="0" applyFont="1" applyFill="1" applyBorder="1" applyAlignment="1" applyProtection="1">
      <alignment horizontal="center" vertical="center"/>
      <protection locked="0"/>
    </xf>
    <xf numFmtId="0" fontId="39" fillId="4" borderId="51" xfId="0" applyFont="1" applyFill="1" applyBorder="1" applyAlignment="1" applyProtection="1">
      <alignment horizontal="left" vertical="top" wrapText="1"/>
      <protection locked="0"/>
    </xf>
    <xf numFmtId="3" fontId="38" fillId="4" borderId="29" xfId="0" applyNumberFormat="1" applyFont="1" applyFill="1" applyBorder="1" applyAlignment="1" applyProtection="1">
      <alignment horizontal="center" vertical="center"/>
      <protection locked="0"/>
    </xf>
    <xf numFmtId="3" fontId="38" fillId="4" borderId="32" xfId="0" applyNumberFormat="1" applyFont="1" applyFill="1" applyBorder="1" applyAlignment="1" applyProtection="1">
      <alignment horizontal="center" vertical="center"/>
      <protection locked="0"/>
    </xf>
    <xf numFmtId="3" fontId="38" fillId="4" borderId="50" xfId="0" applyNumberFormat="1" applyFont="1" applyFill="1" applyBorder="1" applyAlignment="1" applyProtection="1">
      <alignment horizontal="center" vertical="center"/>
      <protection locked="0"/>
    </xf>
    <xf numFmtId="0" fontId="39" fillId="4" borderId="52" xfId="0" applyFont="1" applyFill="1" applyBorder="1" applyAlignment="1" applyProtection="1">
      <alignment horizontal="center" vertical="center" wrapText="1"/>
      <protection locked="0"/>
    </xf>
    <xf numFmtId="0" fontId="39" fillId="2" borderId="53" xfId="0" applyFont="1" applyFill="1" applyBorder="1" applyAlignment="1">
      <alignment horizontal="center" vertical="center" wrapText="1"/>
    </xf>
    <xf numFmtId="3" fontId="38" fillId="4" borderId="54" xfId="0" applyNumberFormat="1" applyFont="1" applyFill="1" applyBorder="1" applyAlignment="1" applyProtection="1">
      <alignment horizontal="center" vertical="center"/>
      <protection locked="0"/>
    </xf>
    <xf numFmtId="0" fontId="39" fillId="4" borderId="55" xfId="0" applyFont="1" applyFill="1" applyBorder="1" applyAlignment="1" applyProtection="1">
      <alignment horizontal="center" vertical="center" wrapText="1"/>
      <protection locked="0"/>
    </xf>
    <xf numFmtId="0" fontId="39" fillId="2" borderId="56" xfId="0" applyFont="1" applyFill="1" applyBorder="1" applyAlignment="1">
      <alignment horizontal="center" vertical="center" wrapText="1"/>
    </xf>
    <xf numFmtId="3" fontId="38" fillId="4" borderId="57" xfId="0" applyNumberFormat="1" applyFont="1" applyFill="1" applyBorder="1" applyAlignment="1" applyProtection="1">
      <alignment horizontal="center" vertical="center"/>
      <protection locked="0"/>
    </xf>
    <xf numFmtId="0" fontId="39" fillId="4" borderId="33" xfId="0" applyFont="1" applyFill="1" applyBorder="1" applyAlignment="1" applyProtection="1">
      <alignment horizontal="center" vertical="center" wrapText="1"/>
      <protection locked="0"/>
    </xf>
    <xf numFmtId="0" fontId="39" fillId="4" borderId="33" xfId="0" applyFont="1" applyFill="1" applyBorder="1" applyAlignment="1" applyProtection="1">
      <alignment horizontal="center" vertical="center"/>
      <protection locked="0"/>
    </xf>
    <xf numFmtId="3" fontId="38" fillId="4" borderId="33" xfId="0" applyNumberFormat="1" applyFont="1" applyFill="1" applyBorder="1" applyAlignment="1" applyProtection="1">
      <alignment horizontal="center" vertical="center"/>
      <protection locked="0"/>
    </xf>
    <xf numFmtId="0" fontId="39" fillId="2" borderId="58" xfId="0" applyFont="1" applyFill="1" applyBorder="1" applyAlignment="1">
      <alignment horizontal="center" vertical="center" wrapText="1"/>
    </xf>
    <xf numFmtId="3" fontId="38" fillId="4" borderId="59" xfId="0" applyNumberFormat="1" applyFont="1" applyFill="1" applyBorder="1" applyAlignment="1" applyProtection="1">
      <alignment horizontal="center" vertical="center"/>
      <protection locked="0"/>
    </xf>
    <xf numFmtId="0" fontId="39" fillId="4" borderId="39" xfId="0" applyFont="1" applyFill="1" applyBorder="1" applyAlignment="1" applyProtection="1">
      <alignment horizontal="center" vertical="center" wrapText="1"/>
      <protection locked="0"/>
    </xf>
    <xf numFmtId="0" fontId="39" fillId="4" borderId="40" xfId="0" applyFont="1" applyFill="1" applyBorder="1" applyAlignment="1" applyProtection="1">
      <alignment horizontal="left" vertical="top" wrapText="1"/>
      <protection locked="0"/>
    </xf>
    <xf numFmtId="0" fontId="39" fillId="4" borderId="37" xfId="0" applyFont="1" applyFill="1" applyBorder="1" applyAlignment="1" applyProtection="1">
      <alignment horizontal="center" vertical="center" wrapText="1"/>
      <protection locked="0"/>
    </xf>
    <xf numFmtId="0" fontId="39" fillId="2" borderId="37"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4" borderId="16" xfId="0" applyFont="1" applyFill="1" applyBorder="1" applyAlignment="1" applyProtection="1">
      <alignment horizontal="center" vertical="center"/>
      <protection locked="0"/>
    </xf>
    <xf numFmtId="0" fontId="38" fillId="4" borderId="16" xfId="0" applyFont="1" applyFill="1" applyBorder="1" applyAlignment="1" applyProtection="1">
      <alignment horizontal="center" vertical="center"/>
      <protection locked="0"/>
    </xf>
    <xf numFmtId="0" fontId="39" fillId="4" borderId="34" xfId="0" applyFont="1" applyFill="1" applyBorder="1" applyAlignment="1" applyProtection="1">
      <alignment horizontal="center" vertical="center" wrapText="1"/>
      <protection locked="0"/>
    </xf>
    <xf numFmtId="0" fontId="39" fillId="2" borderId="34" xfId="0" applyFont="1" applyFill="1" applyBorder="1" applyAlignment="1">
      <alignment horizontal="center" vertical="center" wrapText="1"/>
    </xf>
    <xf numFmtId="0" fontId="38" fillId="4" borderId="24" xfId="0" applyFont="1" applyFill="1" applyBorder="1" applyAlignment="1" applyProtection="1">
      <alignment horizontal="center" vertical="center"/>
      <protection locked="0"/>
    </xf>
    <xf numFmtId="0" fontId="0" fillId="3" borderId="0" xfId="0" applyFill="1" applyAlignment="1">
      <alignment horizontal="left"/>
    </xf>
    <xf numFmtId="0" fontId="42" fillId="2" borderId="22" xfId="0" applyFont="1" applyFill="1" applyBorder="1" applyAlignment="1">
      <alignment horizontal="center" vertical="center"/>
    </xf>
    <xf numFmtId="0" fontId="42" fillId="2" borderId="31" xfId="0" applyFont="1" applyFill="1" applyBorder="1" applyAlignment="1">
      <alignment horizontal="center" vertical="center"/>
    </xf>
    <xf numFmtId="0" fontId="42" fillId="2" borderId="37" xfId="0" applyFont="1" applyFill="1" applyBorder="1" applyAlignment="1">
      <alignment horizontal="center" vertical="center"/>
    </xf>
    <xf numFmtId="0" fontId="39" fillId="2" borderId="37" xfId="0" applyFont="1" applyFill="1" applyBorder="1" applyAlignment="1">
      <alignment horizontal="center" vertical="center"/>
    </xf>
    <xf numFmtId="0" fontId="12" fillId="3" borderId="0" xfId="0" applyFont="1" applyFill="1" applyAlignment="1">
      <alignment horizontal="left" vertical="center"/>
    </xf>
    <xf numFmtId="0" fontId="31" fillId="3" borderId="0" xfId="0" applyFont="1" applyFill="1" applyAlignment="1">
      <alignment horizontal="center" vertical="center"/>
    </xf>
    <xf numFmtId="0" fontId="38" fillId="4" borderId="44" xfId="0" applyFont="1" applyFill="1" applyBorder="1" applyAlignment="1" applyProtection="1">
      <alignment horizontal="center" vertical="center"/>
      <protection locked="0"/>
    </xf>
    <xf numFmtId="0" fontId="59" fillId="3" borderId="0" xfId="4" applyFont="1" applyFill="1" applyAlignment="1">
      <alignment vertical="center"/>
    </xf>
    <xf numFmtId="0" fontId="39" fillId="4" borderId="0" xfId="0" applyFont="1" applyFill="1" applyAlignment="1" applyProtection="1">
      <alignment horizontal="left" vertical="top" wrapText="1"/>
      <protection locked="0"/>
    </xf>
    <xf numFmtId="0" fontId="63" fillId="3" borderId="0" xfId="0" applyFont="1" applyFill="1"/>
    <xf numFmtId="0" fontId="63" fillId="3" borderId="0" xfId="0" applyFont="1" applyFill="1" applyAlignment="1">
      <alignment horizontal="center"/>
    </xf>
    <xf numFmtId="0" fontId="66" fillId="3" borderId="0" xfId="4" applyFont="1" applyFill="1" applyAlignment="1">
      <alignment vertical="center"/>
    </xf>
    <xf numFmtId="0" fontId="66" fillId="3" borderId="0" xfId="4" applyFont="1" applyFill="1" applyAlignment="1">
      <alignment horizontal="center" vertical="center"/>
    </xf>
    <xf numFmtId="0" fontId="67" fillId="5" borderId="0" xfId="0" applyFont="1" applyFill="1" applyAlignment="1">
      <alignment horizontal="center"/>
    </xf>
    <xf numFmtId="0" fontId="63" fillId="3" borderId="0" xfId="4" applyFont="1" applyFill="1" applyAlignment="1">
      <alignment vertical="center"/>
    </xf>
    <xf numFmtId="0" fontId="68" fillId="3" borderId="0" xfId="0" applyFont="1" applyFill="1" applyAlignment="1">
      <alignment horizontal="center" vertical="center"/>
    </xf>
    <xf numFmtId="0" fontId="63" fillId="3" borderId="0" xfId="0" applyFont="1" applyFill="1" applyAlignment="1">
      <alignment wrapText="1"/>
    </xf>
    <xf numFmtId="0" fontId="63" fillId="3" borderId="0" xfId="0" applyFont="1" applyFill="1" applyAlignment="1">
      <alignment horizontal="center" vertical="center"/>
    </xf>
    <xf numFmtId="0" fontId="68" fillId="3" borderId="0" xfId="0" applyFont="1" applyFill="1" applyAlignment="1">
      <alignment vertical="center" wrapText="1"/>
    </xf>
    <xf numFmtId="3" fontId="38" fillId="4" borderId="0" xfId="0" applyNumberFormat="1" applyFont="1" applyFill="1" applyAlignment="1" applyProtection="1">
      <alignment horizontal="center" vertical="center" wrapText="1"/>
      <protection locked="0"/>
    </xf>
    <xf numFmtId="0" fontId="39" fillId="0" borderId="30" xfId="0" applyFont="1" applyBorder="1" applyAlignment="1" applyProtection="1">
      <alignment horizontal="center" vertical="center"/>
      <protection locked="0"/>
    </xf>
    <xf numFmtId="0" fontId="39" fillId="0" borderId="44" xfId="0" applyFont="1" applyBorder="1" applyAlignment="1" applyProtection="1">
      <alignment horizontal="center" vertical="center"/>
      <protection locked="0"/>
    </xf>
    <xf numFmtId="0" fontId="39" fillId="2" borderId="34" xfId="0" applyFont="1" applyFill="1" applyBorder="1" applyAlignment="1">
      <alignment horizontal="center" vertical="center"/>
    </xf>
    <xf numFmtId="0" fontId="34" fillId="2" borderId="10" xfId="0" applyFont="1" applyFill="1" applyBorder="1" applyAlignment="1">
      <alignment horizontal="center" vertical="top" wrapText="1"/>
    </xf>
    <xf numFmtId="0" fontId="34" fillId="2" borderId="14" xfId="0" applyFont="1" applyFill="1" applyBorder="1" applyAlignment="1">
      <alignment horizontal="center" vertical="top" wrapText="1"/>
    </xf>
    <xf numFmtId="0" fontId="70" fillId="3" borderId="0" xfId="0" applyFont="1" applyFill="1" applyAlignment="1">
      <alignment horizontal="right" vertical="center"/>
    </xf>
    <xf numFmtId="0" fontId="31" fillId="3" borderId="0" xfId="0" applyFont="1" applyFill="1"/>
    <xf numFmtId="0" fontId="52" fillId="3" borderId="0" xfId="4" quotePrefix="1" applyFont="1" applyFill="1" applyAlignment="1">
      <alignment vertical="center" wrapText="1"/>
    </xf>
    <xf numFmtId="0" fontId="65" fillId="3" borderId="0" xfId="4" applyFont="1" applyFill="1" applyAlignment="1">
      <alignment horizontal="center" vertical="center" wrapText="1"/>
    </xf>
    <xf numFmtId="0" fontId="31" fillId="3" borderId="0" xfId="12" applyFont="1" applyFill="1" applyBorder="1" applyAlignment="1">
      <alignment horizontal="right" vertical="center"/>
    </xf>
    <xf numFmtId="0" fontId="65" fillId="3" borderId="0" xfId="0" applyFont="1" applyFill="1"/>
    <xf numFmtId="0" fontId="55" fillId="5" borderId="0" xfId="0" applyFont="1" applyFill="1" applyAlignment="1">
      <alignment horizontal="left"/>
    </xf>
    <xf numFmtId="0" fontId="57" fillId="5" borderId="0" xfId="0" applyFont="1" applyFill="1" applyAlignment="1">
      <alignment horizontal="right"/>
    </xf>
    <xf numFmtId="0" fontId="23" fillId="3" borderId="0" xfId="0" applyFont="1" applyFill="1" applyAlignment="1">
      <alignment horizontal="right" vertical="top"/>
    </xf>
    <xf numFmtId="0" fontId="16" fillId="3" borderId="0" xfId="0" applyFont="1" applyFill="1" applyAlignment="1">
      <alignment horizontal="center" vertical="top"/>
    </xf>
    <xf numFmtId="0" fontId="68" fillId="3" borderId="0" xfId="0" applyFont="1" applyFill="1" applyAlignment="1">
      <alignment horizontal="center" vertical="top"/>
    </xf>
    <xf numFmtId="0" fontId="72" fillId="2" borderId="0" xfId="0" applyFont="1" applyFill="1" applyAlignment="1">
      <alignment vertical="center"/>
    </xf>
    <xf numFmtId="0" fontId="72" fillId="2" borderId="5" xfId="0" applyFont="1" applyFill="1" applyBorder="1" applyAlignment="1">
      <alignment vertical="center"/>
    </xf>
    <xf numFmtId="0" fontId="36" fillId="2" borderId="0" xfId="0" applyFont="1" applyFill="1" applyAlignment="1">
      <alignment horizontal="left" vertical="top"/>
    </xf>
    <xf numFmtId="0" fontId="73" fillId="2" borderId="0" xfId="0" applyFont="1" applyFill="1" applyAlignment="1">
      <alignment horizontal="left" vertical="center"/>
    </xf>
    <xf numFmtId="4" fontId="39" fillId="4" borderId="30" xfId="0" applyNumberFormat="1" applyFont="1" applyFill="1" applyBorder="1" applyAlignment="1" applyProtection="1">
      <alignment horizontal="center" vertical="center"/>
      <protection locked="0"/>
    </xf>
    <xf numFmtId="4" fontId="39" fillId="4" borderId="38" xfId="0" applyNumberFormat="1" applyFont="1" applyFill="1" applyBorder="1" applyAlignment="1" applyProtection="1">
      <alignment horizontal="center" vertical="center"/>
      <protection locked="0"/>
    </xf>
    <xf numFmtId="0" fontId="40" fillId="2" borderId="22" xfId="0" applyFont="1" applyFill="1" applyBorder="1" applyAlignment="1">
      <alignment horizontal="center" vertical="center"/>
    </xf>
    <xf numFmtId="0" fontId="40" fillId="2" borderId="31" xfId="0" applyFont="1" applyFill="1" applyBorder="1" applyAlignment="1">
      <alignment horizontal="center" vertical="center"/>
    </xf>
    <xf numFmtId="0" fontId="40" fillId="2" borderId="49" xfId="0" applyFont="1" applyFill="1" applyBorder="1" applyAlignment="1">
      <alignment horizontal="center" vertical="center"/>
    </xf>
    <xf numFmtId="0" fontId="40" fillId="2" borderId="22" xfId="0" applyFont="1" applyFill="1" applyBorder="1" applyAlignment="1">
      <alignment horizontal="center" vertical="center" wrapText="1"/>
    </xf>
    <xf numFmtId="0" fontId="40" fillId="2" borderId="31" xfId="0" applyFont="1" applyFill="1" applyBorder="1" applyAlignment="1">
      <alignment horizontal="center" vertical="center" wrapText="1"/>
    </xf>
    <xf numFmtId="0" fontId="40" fillId="2" borderId="49" xfId="0" applyFont="1" applyFill="1" applyBorder="1" applyAlignment="1">
      <alignment horizontal="center" vertical="center" wrapText="1"/>
    </xf>
    <xf numFmtId="0" fontId="19" fillId="2" borderId="0" xfId="0" applyFont="1" applyFill="1" applyAlignment="1">
      <alignment horizontal="left" vertical="center"/>
    </xf>
    <xf numFmtId="0" fontId="74" fillId="2" borderId="22" xfId="0" applyFont="1" applyFill="1" applyBorder="1" applyAlignment="1">
      <alignment horizontal="center" vertical="center" wrapText="1"/>
    </xf>
    <xf numFmtId="0" fontId="42" fillId="2" borderId="31" xfId="0" applyFont="1" applyFill="1" applyBorder="1" applyAlignment="1">
      <alignment horizontal="center" vertical="center" wrapText="1"/>
    </xf>
    <xf numFmtId="0" fontId="74" fillId="2" borderId="31" xfId="0" applyFont="1" applyFill="1" applyBorder="1" applyAlignment="1">
      <alignment horizontal="center" vertical="center" wrapText="1"/>
    </xf>
    <xf numFmtId="0" fontId="42" fillId="2" borderId="37" xfId="0" applyFont="1" applyFill="1" applyBorder="1" applyAlignment="1">
      <alignment horizontal="center" vertical="center" wrapText="1"/>
    </xf>
    <xf numFmtId="0" fontId="74" fillId="2" borderId="37" xfId="0" applyFont="1" applyFill="1" applyBorder="1" applyAlignment="1">
      <alignment horizontal="center" vertical="center" wrapText="1"/>
    </xf>
    <xf numFmtId="0" fontId="74" fillId="2" borderId="45" xfId="0" applyFont="1" applyFill="1" applyBorder="1" applyAlignment="1">
      <alignment horizontal="center" vertical="center" wrapText="1"/>
    </xf>
    <xf numFmtId="3" fontId="40" fillId="2" borderId="34" xfId="0" applyNumberFormat="1" applyFont="1" applyFill="1" applyBorder="1" applyAlignment="1">
      <alignment horizontal="center" vertical="center" wrapText="1"/>
    </xf>
    <xf numFmtId="3" fontId="40" fillId="2" borderId="31" xfId="0" applyNumberFormat="1" applyFont="1" applyFill="1" applyBorder="1" applyAlignment="1">
      <alignment horizontal="center" vertical="center" wrapText="1"/>
    </xf>
    <xf numFmtId="3" fontId="40" fillId="2" borderId="37" xfId="0" applyNumberFormat="1" applyFont="1" applyFill="1" applyBorder="1" applyAlignment="1">
      <alignment horizontal="center" vertical="center" wrapText="1"/>
    </xf>
    <xf numFmtId="3" fontId="40" fillId="2" borderId="26" xfId="0" applyNumberFormat="1" applyFont="1" applyFill="1" applyBorder="1" applyAlignment="1">
      <alignment horizontal="center" vertical="center" wrapText="1"/>
    </xf>
    <xf numFmtId="3" fontId="40" fillId="2" borderId="27" xfId="0" applyNumberFormat="1" applyFont="1" applyFill="1" applyBorder="1" applyAlignment="1">
      <alignment horizontal="center" vertical="center" wrapText="1"/>
    </xf>
    <xf numFmtId="3" fontId="40" fillId="2" borderId="43" xfId="0" applyNumberFormat="1" applyFont="1" applyFill="1" applyBorder="1" applyAlignment="1">
      <alignment horizontal="center" vertical="center" wrapText="1"/>
    </xf>
    <xf numFmtId="0" fontId="39" fillId="2" borderId="31" xfId="0" applyFont="1" applyFill="1" applyBorder="1" applyAlignment="1">
      <alignment horizontal="left" vertical="center" wrapText="1"/>
    </xf>
    <xf numFmtId="0" fontId="39" fillId="2" borderId="49" xfId="0" applyFont="1" applyFill="1" applyBorder="1" applyAlignment="1">
      <alignment horizontal="left" vertical="center" wrapText="1"/>
    </xf>
    <xf numFmtId="0" fontId="39" fillId="2" borderId="34" xfId="0" applyFont="1" applyFill="1" applyBorder="1" applyAlignment="1">
      <alignment horizontal="left" vertical="center" wrapText="1"/>
    </xf>
    <xf numFmtId="0" fontId="39" fillId="0" borderId="29" xfId="0" applyFont="1" applyBorder="1" applyAlignment="1">
      <alignment horizontal="center" vertical="center" wrapText="1"/>
    </xf>
    <xf numFmtId="0" fontId="39" fillId="0" borderId="32" xfId="0" applyFont="1" applyBorder="1" applyAlignment="1">
      <alignment horizontal="center" vertical="center" wrapText="1"/>
    </xf>
    <xf numFmtId="0" fontId="39" fillId="0" borderId="50" xfId="0" applyFont="1" applyBorder="1" applyAlignment="1">
      <alignment horizontal="center" vertical="center" wrapText="1"/>
    </xf>
    <xf numFmtId="0" fontId="39" fillId="0" borderId="11" xfId="0" applyFont="1" applyBorder="1" applyAlignment="1">
      <alignment horizontal="center" vertical="center"/>
    </xf>
    <xf numFmtId="0" fontId="40" fillId="4" borderId="8" xfId="0" applyFont="1" applyFill="1" applyBorder="1" applyAlignment="1" applyProtection="1">
      <alignment horizontal="left" vertical="top" wrapText="1"/>
      <protection locked="0"/>
    </xf>
    <xf numFmtId="0" fontId="40" fillId="4" borderId="18" xfId="0" applyFont="1" applyFill="1" applyBorder="1" applyAlignment="1" applyProtection="1">
      <alignment horizontal="left" vertical="top" wrapText="1"/>
      <protection locked="0"/>
    </xf>
    <xf numFmtId="0" fontId="34" fillId="2" borderId="1" xfId="0" applyFont="1" applyFill="1" applyBorder="1" applyAlignment="1">
      <alignment horizontal="center" vertical="top" wrapText="1"/>
    </xf>
    <xf numFmtId="0" fontId="58" fillId="4" borderId="0" xfId="0" applyFont="1" applyFill="1" applyAlignment="1" applyProtection="1">
      <alignment horizontal="left" vertical="center" wrapText="1"/>
      <protection locked="0"/>
    </xf>
    <xf numFmtId="0" fontId="65" fillId="3" borderId="0" xfId="4" applyFont="1" applyFill="1" applyAlignment="1">
      <alignment horizontal="center" vertical="center" wrapText="1"/>
    </xf>
    <xf numFmtId="0" fontId="58" fillId="4" borderId="0" xfId="0" applyFont="1" applyFill="1" applyAlignment="1" applyProtection="1">
      <alignment horizontal="center" vertical="center"/>
      <protection locked="0"/>
    </xf>
    <xf numFmtId="0" fontId="64" fillId="3" borderId="0" xfId="4" quotePrefix="1" applyFont="1" applyFill="1" applyAlignment="1">
      <alignment horizontal="center" vertical="center" wrapText="1"/>
    </xf>
    <xf numFmtId="0" fontId="58" fillId="4" borderId="0" xfId="0" applyFont="1" applyFill="1" applyAlignment="1" applyProtection="1">
      <alignment horizontal="left" vertical="center"/>
      <protection locked="0"/>
    </xf>
    <xf numFmtId="14" fontId="30" fillId="4" borderId="0" xfId="0" applyNumberFormat="1" applyFont="1" applyFill="1" applyAlignment="1" applyProtection="1">
      <alignment horizontal="center" vertical="center"/>
      <protection locked="0"/>
    </xf>
    <xf numFmtId="0" fontId="16" fillId="2" borderId="0" xfId="0" applyFont="1" applyFill="1" applyAlignment="1">
      <alignment horizontal="center" vertical="center"/>
    </xf>
    <xf numFmtId="0" fontId="16" fillId="2" borderId="9" xfId="0" applyFont="1" applyFill="1" applyBorder="1" applyAlignment="1">
      <alignment horizontal="center" vertical="center"/>
    </xf>
    <xf numFmtId="0" fontId="34" fillId="2" borderId="10" xfId="0" applyFont="1" applyFill="1" applyBorder="1" applyAlignment="1">
      <alignment horizontal="center" vertical="top" wrapText="1"/>
    </xf>
    <xf numFmtId="0" fontId="34" fillId="2" borderId="2" xfId="0" applyFont="1" applyFill="1" applyBorder="1" applyAlignment="1">
      <alignment horizontal="center" vertical="top" wrapText="1"/>
    </xf>
    <xf numFmtId="0" fontId="34" fillId="2" borderId="3" xfId="0" applyFont="1" applyFill="1" applyBorder="1" applyAlignment="1">
      <alignment horizontal="center" vertical="top" wrapText="1"/>
    </xf>
    <xf numFmtId="0" fontId="76" fillId="2" borderId="0" xfId="0" applyFont="1" applyFill="1" applyAlignment="1">
      <alignment horizontal="center" vertical="center" wrapText="1"/>
    </xf>
    <xf numFmtId="0" fontId="76" fillId="2" borderId="9"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9" xfId="0" applyFont="1" applyFill="1" applyBorder="1" applyAlignment="1">
      <alignment horizontal="center" vertical="center" wrapText="1"/>
    </xf>
    <xf numFmtId="1" fontId="71" fillId="5" borderId="0" xfId="0" applyNumberFormat="1" applyFont="1" applyFill="1" applyAlignment="1">
      <alignment horizontal="left" vertical="top" wrapText="1"/>
    </xf>
    <xf numFmtId="0" fontId="36" fillId="2" borderId="0" xfId="0" applyFont="1" applyFill="1" applyAlignment="1">
      <alignment horizontal="left" wrapText="1"/>
    </xf>
    <xf numFmtId="0" fontId="36" fillId="2" borderId="0" xfId="0" applyFont="1" applyFill="1" applyAlignment="1">
      <alignment horizontal="left" vertical="top" wrapText="1"/>
    </xf>
    <xf numFmtId="0" fontId="75" fillId="2" borderId="0" xfId="0" applyFont="1" applyFill="1" applyAlignment="1">
      <alignment horizontal="center" vertical="center" wrapText="1"/>
    </xf>
    <xf numFmtId="0" fontId="75" fillId="2" borderId="9" xfId="0" applyFont="1" applyFill="1" applyBorder="1" applyAlignment="1">
      <alignment horizontal="center" vertical="center" wrapText="1"/>
    </xf>
    <xf numFmtId="0" fontId="34" fillId="2" borderId="12" xfId="0" applyFont="1" applyFill="1" applyBorder="1" applyAlignment="1">
      <alignment horizontal="center" vertical="top" wrapText="1"/>
    </xf>
    <xf numFmtId="0" fontId="43" fillId="4" borderId="16" xfId="0" applyFont="1" applyFill="1" applyBorder="1" applyAlignment="1" applyProtection="1">
      <alignment horizontal="left" vertical="top" wrapText="1"/>
      <protection locked="0"/>
    </xf>
    <xf numFmtId="0" fontId="43" fillId="4" borderId="8" xfId="0" applyFont="1" applyFill="1" applyBorder="1" applyAlignment="1" applyProtection="1">
      <alignment horizontal="left" vertical="top" wrapText="1"/>
      <protection locked="0"/>
    </xf>
    <xf numFmtId="0" fontId="43" fillId="4" borderId="13" xfId="0" applyFont="1" applyFill="1" applyBorder="1" applyAlignment="1" applyProtection="1">
      <alignment horizontal="left" vertical="top" wrapText="1"/>
      <protection locked="0"/>
    </xf>
    <xf numFmtId="0" fontId="43" fillId="4" borderId="17" xfId="0" applyFont="1" applyFill="1" applyBorder="1" applyAlignment="1" applyProtection="1">
      <alignment horizontal="left" vertical="top" wrapText="1"/>
      <protection locked="0"/>
    </xf>
    <xf numFmtId="0" fontId="43" fillId="4" borderId="18" xfId="0" applyFont="1" applyFill="1" applyBorder="1" applyAlignment="1" applyProtection="1">
      <alignment horizontal="left" vertical="top" wrapText="1"/>
      <protection locked="0"/>
    </xf>
    <xf numFmtId="0" fontId="43" fillId="4" borderId="25" xfId="0" applyFont="1" applyFill="1" applyBorder="1" applyAlignment="1" applyProtection="1">
      <alignment horizontal="left" vertical="top" wrapText="1"/>
      <protection locked="0"/>
    </xf>
    <xf numFmtId="0" fontId="39" fillId="4" borderId="16" xfId="0" applyFont="1" applyFill="1" applyBorder="1" applyAlignment="1" applyProtection="1">
      <alignment horizontal="center" vertical="center" wrapText="1"/>
      <protection locked="0"/>
    </xf>
    <xf numFmtId="0" fontId="39" fillId="4" borderId="8" xfId="0" applyFont="1" applyFill="1" applyBorder="1" applyAlignment="1" applyProtection="1">
      <alignment horizontal="center" vertical="center" wrapText="1"/>
      <protection locked="0"/>
    </xf>
    <xf numFmtId="0" fontId="39" fillId="4" borderId="13" xfId="0" applyFont="1" applyFill="1" applyBorder="1" applyAlignment="1" applyProtection="1">
      <alignment horizontal="center" vertical="center" wrapText="1"/>
      <protection locked="0"/>
    </xf>
    <xf numFmtId="0" fontId="45" fillId="4" borderId="16" xfId="0" applyFont="1" applyFill="1" applyBorder="1" applyAlignment="1" applyProtection="1">
      <alignment horizontal="center" vertical="center" wrapText="1"/>
      <protection locked="0"/>
    </xf>
    <xf numFmtId="0" fontId="45" fillId="4" borderId="8" xfId="0" applyFont="1" applyFill="1" applyBorder="1" applyAlignment="1" applyProtection="1">
      <alignment horizontal="center" vertical="center" wrapText="1"/>
      <protection locked="0"/>
    </xf>
    <xf numFmtId="0" fontId="45" fillId="4" borderId="13" xfId="0" applyFont="1" applyFill="1" applyBorder="1" applyAlignment="1" applyProtection="1">
      <alignment horizontal="center" vertical="center" wrapText="1"/>
      <protection locked="0"/>
    </xf>
    <xf numFmtId="0" fontId="40" fillId="4" borderId="16" xfId="0" applyFont="1" applyFill="1" applyBorder="1" applyAlignment="1" applyProtection="1">
      <alignment horizontal="left" vertical="top" wrapText="1"/>
      <protection locked="0"/>
    </xf>
    <xf numFmtId="0" fontId="40" fillId="4" borderId="8" xfId="0" applyFont="1" applyFill="1" applyBorder="1" applyAlignment="1" applyProtection="1">
      <alignment horizontal="left" vertical="top" wrapText="1"/>
      <protection locked="0"/>
    </xf>
    <xf numFmtId="0" fontId="40" fillId="4" borderId="17" xfId="0" applyFont="1" applyFill="1" applyBorder="1" applyAlignment="1" applyProtection="1">
      <alignment horizontal="left" vertical="top" wrapText="1"/>
      <protection locked="0"/>
    </xf>
    <xf numFmtId="0" fontId="40" fillId="4" borderId="18" xfId="0" applyFont="1" applyFill="1" applyBorder="1" applyAlignment="1" applyProtection="1">
      <alignment horizontal="left" vertical="top" wrapText="1"/>
      <protection locked="0"/>
    </xf>
    <xf numFmtId="0" fontId="40" fillId="4" borderId="13" xfId="0" applyFont="1" applyFill="1" applyBorder="1" applyAlignment="1" applyProtection="1">
      <alignment horizontal="left" vertical="top" wrapText="1"/>
      <protection locked="0"/>
    </xf>
    <xf numFmtId="0" fontId="40" fillId="4" borderId="25" xfId="0" applyFont="1" applyFill="1" applyBorder="1" applyAlignment="1" applyProtection="1">
      <alignment horizontal="left" vertical="top" wrapText="1"/>
      <protection locked="0"/>
    </xf>
    <xf numFmtId="0" fontId="34" fillId="2" borderId="1" xfId="0" applyFont="1" applyFill="1" applyBorder="1" applyAlignment="1">
      <alignment horizontal="center" vertical="top" wrapText="1"/>
    </xf>
    <xf numFmtId="0" fontId="35" fillId="2" borderId="0" xfId="0" applyFont="1" applyFill="1" applyAlignment="1">
      <alignment horizontal="center" vertical="center" wrapText="1"/>
    </xf>
    <xf numFmtId="0" fontId="35" fillId="2" borderId="9" xfId="0" applyFont="1" applyFill="1" applyBorder="1" applyAlignment="1">
      <alignment horizontal="center" vertical="center" wrapText="1"/>
    </xf>
    <xf numFmtId="0" fontId="34" fillId="2" borderId="14" xfId="0" applyFont="1" applyFill="1" applyBorder="1" applyAlignment="1">
      <alignment horizontal="center" vertical="top" wrapText="1"/>
    </xf>
    <xf numFmtId="0" fontId="34" fillId="2" borderId="9" xfId="0" applyFont="1" applyFill="1" applyBorder="1" applyAlignment="1">
      <alignment horizontal="center" vertical="top" wrapText="1"/>
    </xf>
    <xf numFmtId="0" fontId="34" fillId="2" borderId="0" xfId="0" applyFont="1" applyFill="1" applyAlignment="1">
      <alignment horizontal="center" vertical="top" wrapText="1"/>
    </xf>
    <xf numFmtId="0" fontId="39" fillId="4" borderId="8" xfId="0" applyFont="1" applyFill="1" applyBorder="1" applyAlignment="1" applyProtection="1">
      <alignment horizontal="left" vertical="center" wrapText="1"/>
      <protection locked="0"/>
    </xf>
    <xf numFmtId="0" fontId="39" fillId="4" borderId="7" xfId="0" applyFont="1" applyFill="1" applyBorder="1" applyAlignment="1" applyProtection="1">
      <alignment horizontal="left" vertical="center" wrapText="1"/>
      <protection locked="0"/>
    </xf>
    <xf numFmtId="0" fontId="39" fillId="4" borderId="16" xfId="0" applyFont="1" applyFill="1" applyBorder="1" applyAlignment="1" applyProtection="1">
      <alignment horizontal="left" vertical="top" wrapText="1"/>
      <protection locked="0"/>
    </xf>
    <xf numFmtId="0" fontId="39" fillId="4" borderId="8" xfId="0" applyFont="1" applyFill="1" applyBorder="1" applyAlignment="1" applyProtection="1">
      <alignment horizontal="left" vertical="top" wrapText="1"/>
      <protection locked="0"/>
    </xf>
    <xf numFmtId="0" fontId="39" fillId="4" borderId="14" xfId="0" applyFont="1" applyFill="1" applyBorder="1" applyAlignment="1" applyProtection="1">
      <alignment horizontal="left" vertical="top" wrapText="1"/>
      <protection locked="0"/>
    </xf>
    <xf numFmtId="0" fontId="40" fillId="4" borderId="0" xfId="0" applyFont="1" applyFill="1" applyAlignment="1" applyProtection="1">
      <alignment horizontal="left" vertical="top" wrapText="1"/>
      <protection locked="0"/>
    </xf>
    <xf numFmtId="0" fontId="40" fillId="4" borderId="23" xfId="0" applyFont="1" applyFill="1" applyBorder="1" applyAlignment="1" applyProtection="1">
      <alignment horizontal="left" vertical="top" wrapText="1"/>
      <protection locked="0"/>
    </xf>
    <xf numFmtId="0" fontId="40" fillId="4" borderId="20" xfId="0" applyFont="1" applyFill="1" applyBorder="1" applyAlignment="1" applyProtection="1">
      <alignment horizontal="left" vertical="top" wrapText="1"/>
      <protection locked="0"/>
    </xf>
    <xf numFmtId="0" fontId="40" fillId="4" borderId="14" xfId="0" applyFont="1" applyFill="1" applyBorder="1" applyAlignment="1" applyProtection="1">
      <alignment horizontal="left" vertical="top" wrapText="1"/>
      <protection locked="0"/>
    </xf>
    <xf numFmtId="0" fontId="39" fillId="4" borderId="23" xfId="0" applyFont="1" applyFill="1" applyBorder="1" applyAlignment="1" applyProtection="1">
      <alignment horizontal="left" vertical="top" wrapText="1"/>
      <protection locked="0"/>
    </xf>
    <xf numFmtId="0" fontId="39" fillId="4" borderId="20" xfId="0" applyFont="1" applyFill="1" applyBorder="1" applyAlignment="1" applyProtection="1">
      <alignment horizontal="left" vertical="top" wrapText="1"/>
      <protection locked="0"/>
    </xf>
    <xf numFmtId="0" fontId="39" fillId="4" borderId="0" xfId="0" applyFont="1" applyFill="1" applyAlignment="1" applyProtection="1">
      <alignment horizontal="left" vertical="top" wrapText="1"/>
      <protection locked="0"/>
    </xf>
    <xf numFmtId="0" fontId="39" fillId="4" borderId="7" xfId="0" applyFont="1" applyFill="1" applyBorder="1" applyAlignment="1" applyProtection="1">
      <alignment horizontal="center" vertical="center" wrapText="1"/>
      <protection locked="0"/>
    </xf>
    <xf numFmtId="0" fontId="39" fillId="4" borderId="17" xfId="0" applyFont="1" applyFill="1" applyBorder="1" applyAlignment="1" applyProtection="1">
      <alignment horizontal="left" vertical="top" wrapText="1"/>
      <protection locked="0"/>
    </xf>
    <xf numFmtId="0" fontId="39" fillId="4" borderId="18" xfId="0" applyFont="1" applyFill="1" applyBorder="1" applyAlignment="1" applyProtection="1">
      <alignment horizontal="left" vertical="top" wrapText="1"/>
      <protection locked="0"/>
    </xf>
    <xf numFmtId="0" fontId="39" fillId="4" borderId="7" xfId="0" applyFont="1" applyFill="1" applyBorder="1" applyAlignment="1" applyProtection="1">
      <alignment horizontal="left" vertical="top" wrapText="1"/>
      <protection locked="0"/>
    </xf>
    <xf numFmtId="0" fontId="39" fillId="4" borderId="26" xfId="0" applyFont="1" applyFill="1" applyBorder="1" applyAlignment="1" applyProtection="1">
      <alignment horizontal="left" vertical="top" wrapText="1"/>
      <protection locked="0"/>
    </xf>
    <xf numFmtId="0" fontId="39" fillId="4" borderId="27" xfId="0" applyFont="1" applyFill="1" applyBorder="1" applyAlignment="1" applyProtection="1">
      <alignment horizontal="left" vertical="top" wrapText="1"/>
      <protection locked="0"/>
    </xf>
    <xf numFmtId="0" fontId="39" fillId="4" borderId="36" xfId="0" applyFont="1" applyFill="1" applyBorder="1" applyAlignment="1" applyProtection="1">
      <alignment horizontal="left" vertical="top" wrapText="1"/>
      <protection locked="0"/>
    </xf>
    <xf numFmtId="0" fontId="34" fillId="2" borderId="22" xfId="0" applyFont="1" applyFill="1" applyBorder="1" applyAlignment="1">
      <alignment horizontal="center" vertical="top" wrapText="1"/>
    </xf>
    <xf numFmtId="0" fontId="34" fillId="2" borderId="31" xfId="0" applyFont="1" applyFill="1" applyBorder="1" applyAlignment="1">
      <alignment horizontal="center" vertical="top" wrapText="1"/>
    </xf>
    <xf numFmtId="0" fontId="34" fillId="2" borderId="37" xfId="0" applyFont="1" applyFill="1" applyBorder="1" applyAlignment="1">
      <alignment horizontal="center" vertical="top" wrapText="1"/>
    </xf>
    <xf numFmtId="0" fontId="45" fillId="4" borderId="17" xfId="0" applyFont="1" applyFill="1" applyBorder="1" applyAlignment="1" applyProtection="1">
      <alignment horizontal="left" vertical="top" wrapText="1"/>
      <protection locked="0"/>
    </xf>
    <xf numFmtId="0" fontId="45" fillId="4" borderId="18" xfId="0" applyFont="1" applyFill="1" applyBorder="1" applyAlignment="1" applyProtection="1">
      <alignment horizontal="left" vertical="top" wrapText="1"/>
      <protection locked="0"/>
    </xf>
    <xf numFmtId="0" fontId="45" fillId="4" borderId="16" xfId="0" applyFont="1" applyFill="1" applyBorder="1" applyAlignment="1" applyProtection="1">
      <alignment horizontal="left" vertical="top" wrapText="1"/>
      <protection locked="0"/>
    </xf>
    <xf numFmtId="0" fontId="45" fillId="4" borderId="8" xfId="0" applyFont="1" applyFill="1" applyBorder="1" applyAlignment="1" applyProtection="1">
      <alignment horizontal="left" vertical="top" wrapText="1"/>
      <protection locked="0"/>
    </xf>
    <xf numFmtId="0" fontId="39" fillId="4" borderId="29" xfId="0" applyFont="1" applyFill="1" applyBorder="1" applyAlignment="1" applyProtection="1">
      <alignment horizontal="left" vertical="top" wrapText="1"/>
      <protection locked="0"/>
    </xf>
    <xf numFmtId="0" fontId="39" fillId="4" borderId="32" xfId="0" applyFont="1" applyFill="1" applyBorder="1" applyAlignment="1" applyProtection="1">
      <alignment horizontal="left" vertical="top" wrapText="1"/>
      <protection locked="0"/>
    </xf>
    <xf numFmtId="0" fontId="39" fillId="4" borderId="33" xfId="0" applyFont="1" applyFill="1" applyBorder="1" applyAlignment="1" applyProtection="1">
      <alignment horizontal="left" vertical="top" wrapText="1"/>
      <protection locked="0"/>
    </xf>
    <xf numFmtId="0" fontId="34" fillId="2" borderId="0" xfId="0" quotePrefix="1" applyFont="1" applyFill="1" applyAlignment="1">
      <alignment horizontal="center" vertical="top"/>
    </xf>
    <xf numFmtId="0" fontId="34" fillId="2" borderId="1" xfId="0" quotePrefix="1" applyFont="1" applyFill="1" applyBorder="1" applyAlignment="1">
      <alignment horizontal="center" vertical="top"/>
    </xf>
    <xf numFmtId="0" fontId="39" fillId="4" borderId="29" xfId="0" applyFont="1" applyFill="1" applyBorder="1" applyAlignment="1" applyProtection="1">
      <alignment horizontal="center" vertical="top" wrapText="1"/>
      <protection locked="0"/>
    </xf>
    <xf numFmtId="0" fontId="39" fillId="4" borderId="32" xfId="0" applyFont="1" applyFill="1" applyBorder="1" applyAlignment="1" applyProtection="1">
      <alignment horizontal="center" vertical="top" wrapText="1"/>
      <protection locked="0"/>
    </xf>
    <xf numFmtId="0" fontId="39" fillId="4" borderId="33" xfId="0" applyFont="1" applyFill="1" applyBorder="1" applyAlignment="1" applyProtection="1">
      <alignment horizontal="center" vertical="top" wrapText="1"/>
      <protection locked="0"/>
    </xf>
    <xf numFmtId="0" fontId="38" fillId="2" borderId="30" xfId="0" applyFont="1" applyFill="1" applyBorder="1" applyAlignment="1">
      <alignment horizontal="center" vertical="center" wrapText="1"/>
    </xf>
    <xf numFmtId="0" fontId="38" fillId="2" borderId="35" xfId="0" applyFont="1" applyFill="1" applyBorder="1" applyAlignment="1">
      <alignment horizontal="center" vertical="center" wrapText="1"/>
    </xf>
    <xf numFmtId="0" fontId="40" fillId="4" borderId="27" xfId="0" applyFont="1" applyFill="1" applyBorder="1" applyAlignment="1" applyProtection="1">
      <alignment horizontal="left" vertical="top" wrapText="1"/>
      <protection locked="0"/>
    </xf>
    <xf numFmtId="0" fontId="40" fillId="4" borderId="36" xfId="0" applyFont="1" applyFill="1" applyBorder="1" applyAlignment="1" applyProtection="1">
      <alignment horizontal="left" vertical="top" wrapText="1"/>
      <protection locked="0"/>
    </xf>
    <xf numFmtId="0" fontId="39" fillId="2" borderId="30" xfId="0" applyFont="1" applyFill="1" applyBorder="1" applyAlignment="1">
      <alignment horizontal="center" vertical="center" wrapText="1"/>
    </xf>
    <xf numFmtId="0" fontId="38" fillId="2" borderId="38" xfId="0" applyFont="1" applyFill="1" applyBorder="1" applyAlignment="1">
      <alignment horizontal="center" vertical="center" wrapText="1"/>
    </xf>
    <xf numFmtId="3" fontId="39" fillId="4" borderId="39" xfId="0" applyNumberFormat="1" applyFont="1" applyFill="1" applyBorder="1" applyAlignment="1" applyProtection="1">
      <alignment horizontal="left" vertical="top" wrapText="1"/>
      <protection locked="0"/>
    </xf>
    <xf numFmtId="3" fontId="39" fillId="4" borderId="32" xfId="0" applyNumberFormat="1" applyFont="1" applyFill="1" applyBorder="1" applyAlignment="1" applyProtection="1">
      <alignment horizontal="left" vertical="top" wrapText="1"/>
      <protection locked="0"/>
    </xf>
    <xf numFmtId="3" fontId="39" fillId="4" borderId="40" xfId="0" applyNumberFormat="1" applyFont="1" applyFill="1" applyBorder="1" applyAlignment="1" applyProtection="1">
      <alignment horizontal="left" vertical="top" wrapText="1"/>
      <protection locked="0"/>
    </xf>
    <xf numFmtId="3" fontId="39" fillId="4" borderId="27" xfId="0" applyNumberFormat="1" applyFont="1" applyFill="1" applyBorder="1" applyAlignment="1" applyProtection="1">
      <alignment horizontal="left" vertical="top" wrapText="1"/>
      <protection locked="0"/>
    </xf>
    <xf numFmtId="0" fontId="47" fillId="2" borderId="0" xfId="0" applyFont="1" applyFill="1" applyAlignment="1">
      <alignment horizontal="center" vertical="center" wrapText="1"/>
    </xf>
    <xf numFmtId="0" fontId="47" fillId="2" borderId="9" xfId="0" applyFont="1" applyFill="1" applyBorder="1" applyAlignment="1">
      <alignment horizontal="center" vertical="center" wrapText="1"/>
    </xf>
    <xf numFmtId="0" fontId="39" fillId="4" borderId="39" xfId="0" applyFont="1" applyFill="1" applyBorder="1" applyAlignment="1" applyProtection="1">
      <alignment horizontal="left" vertical="top" wrapText="1"/>
      <protection locked="0"/>
    </xf>
    <xf numFmtId="0" fontId="40" fillId="4" borderId="40" xfId="0" applyFont="1" applyFill="1" applyBorder="1" applyAlignment="1" applyProtection="1">
      <alignment horizontal="left" vertical="top" wrapText="1"/>
      <protection locked="0"/>
    </xf>
    <xf numFmtId="0" fontId="38" fillId="2" borderId="34" xfId="0" applyFont="1" applyFill="1" applyBorder="1" applyAlignment="1">
      <alignment horizontal="center" vertical="center" wrapText="1"/>
    </xf>
    <xf numFmtId="0" fontId="38" fillId="2" borderId="31" xfId="0" applyFont="1" applyFill="1" applyBorder="1" applyAlignment="1">
      <alignment horizontal="center" vertical="center" wrapText="1"/>
    </xf>
    <xf numFmtId="0" fontId="38" fillId="2" borderId="37" xfId="0" applyFont="1" applyFill="1" applyBorder="1" applyAlignment="1">
      <alignment horizontal="center" vertical="center" wrapText="1"/>
    </xf>
    <xf numFmtId="3" fontId="38" fillId="4" borderId="32" xfId="0" applyNumberFormat="1" applyFont="1" applyFill="1" applyBorder="1" applyAlignment="1" applyProtection="1">
      <alignment horizontal="center" vertical="center" wrapText="1"/>
      <protection locked="0"/>
    </xf>
    <xf numFmtId="3" fontId="38" fillId="4" borderId="33" xfId="0" applyNumberFormat="1" applyFont="1" applyFill="1" applyBorder="1" applyAlignment="1" applyProtection="1">
      <alignment horizontal="center" vertical="center" wrapText="1"/>
      <protection locked="0"/>
    </xf>
    <xf numFmtId="3" fontId="38" fillId="4" borderId="39" xfId="0" applyNumberFormat="1" applyFont="1" applyFill="1" applyBorder="1" applyAlignment="1" applyProtection="1">
      <alignment horizontal="center" vertical="center" wrapText="1"/>
      <protection locked="0"/>
    </xf>
    <xf numFmtId="0" fontId="39" fillId="2" borderId="38" xfId="0" applyFont="1" applyFill="1" applyBorder="1" applyAlignment="1">
      <alignment horizontal="center" vertical="center" wrapText="1"/>
    </xf>
    <xf numFmtId="3" fontId="38" fillId="4" borderId="8" xfId="0" applyNumberFormat="1" applyFont="1" applyFill="1" applyBorder="1" applyAlignment="1" applyProtection="1">
      <alignment horizontal="center" vertical="center" wrapText="1"/>
      <protection locked="0"/>
    </xf>
    <xf numFmtId="0" fontId="39" fillId="2" borderId="35" xfId="0" applyFont="1" applyFill="1" applyBorder="1" applyAlignment="1">
      <alignment horizontal="center" vertical="center" wrapText="1"/>
    </xf>
    <xf numFmtId="0" fontId="31" fillId="3" borderId="0" xfId="0" applyFont="1" applyFill="1" applyAlignment="1">
      <alignment horizontal="center" vertical="center"/>
    </xf>
    <xf numFmtId="0" fontId="39" fillId="4" borderId="13" xfId="0" applyFont="1" applyFill="1" applyBorder="1" applyAlignment="1" applyProtection="1">
      <alignment horizontal="left" vertical="top" wrapText="1"/>
      <protection locked="0"/>
    </xf>
    <xf numFmtId="0" fontId="16" fillId="2" borderId="14" xfId="0" applyFont="1" applyFill="1" applyBorder="1" applyAlignment="1">
      <alignment horizontal="center" vertical="top" wrapText="1"/>
    </xf>
    <xf numFmtId="0" fontId="16" fillId="2" borderId="0" xfId="0" applyFont="1" applyFill="1" applyAlignment="1">
      <alignment horizontal="center" vertical="top" wrapText="1"/>
    </xf>
    <xf numFmtId="0" fontId="16" fillId="2" borderId="9" xfId="0" applyFont="1" applyFill="1" applyBorder="1" applyAlignment="1">
      <alignment horizontal="center" vertical="top" wrapText="1"/>
    </xf>
    <xf numFmtId="0" fontId="76" fillId="2" borderId="4"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9" xfId="0" applyFont="1" applyFill="1" applyBorder="1" applyAlignment="1">
      <alignment horizontal="center" vertical="center" wrapText="1"/>
    </xf>
    <xf numFmtId="0" fontId="34" fillId="2" borderId="34" xfId="0" applyFont="1" applyFill="1" applyBorder="1" applyAlignment="1">
      <alignment horizontal="center" vertical="top" wrapText="1"/>
    </xf>
    <xf numFmtId="4" fontId="39" fillId="4" borderId="20" xfId="0" applyNumberFormat="1" applyFont="1" applyFill="1" applyBorder="1" applyAlignment="1" applyProtection="1">
      <alignment horizontal="center" vertical="center"/>
      <protection locked="0"/>
    </xf>
    <xf numFmtId="0" fontId="39" fillId="2" borderId="22" xfId="0" applyFont="1" applyFill="1" applyBorder="1" applyAlignment="1">
      <alignment horizontal="left" vertical="center" wrapText="1"/>
    </xf>
    <xf numFmtId="4" fontId="39" fillId="4" borderId="28" xfId="0" applyNumberFormat="1" applyFont="1" applyFill="1" applyBorder="1" applyAlignment="1" applyProtection="1">
      <alignment horizontal="center" vertical="center"/>
      <protection locked="0"/>
    </xf>
  </cellXfs>
  <cellStyles count="13">
    <cellStyle name="Hiperligação" xfId="12" builtinId="8"/>
    <cellStyle name="Hiperligação 2" xfId="5" xr:uid="{392ADB77-9233-D045-A025-DF1C6A68F9B9}"/>
    <cellStyle name="Normal" xfId="0" builtinId="0"/>
    <cellStyle name="Normal 10" xfId="3" xr:uid="{8E450763-BB2B-5F47-9303-D86A60B61B3E}"/>
    <cellStyle name="Normal 2" xfId="4" xr:uid="{27E2AE36-71E0-984A-A2C4-07D55A475DF2}"/>
    <cellStyle name="Normal 3" xfId="1" xr:uid="{96B92DCF-BAB1-2B4A-AC3A-53872F7834DC}"/>
    <cellStyle name="Normal 4" xfId="9" xr:uid="{99D52C06-3BB2-1F40-AB7B-FF393BB65C99}"/>
    <cellStyle name="Normal 5" xfId="10" xr:uid="{BB177A24-B3A3-422C-8ED2-03E33FCC5CF4}"/>
    <cellStyle name="Normal 6" xfId="11" xr:uid="{695DC0E1-C80C-41EE-A5C4-026D943F8426}"/>
    <cellStyle name="numero" xfId="2" xr:uid="{E8DEE734-7522-0D41-8E7C-DE13EB2F3AE8}"/>
    <cellStyle name="numero 2" xfId="8" xr:uid="{21728C4E-2ADB-8140-8630-D498D85146D5}"/>
    <cellStyle name="Percentagem 2" xfId="6" xr:uid="{EB9FDCA5-4A53-3A41-AB21-08A97CC15612}"/>
    <cellStyle name="Vírgula 2" xfId="7" xr:uid="{097482FB-4F31-C748-9637-07192FAB7D9E}"/>
  </cellStyles>
  <dxfs count="28">
    <dxf>
      <font>
        <color theme="0"/>
      </font>
      <fill>
        <patternFill>
          <bgColor rgb="FFC00000"/>
        </patternFill>
      </fill>
    </dxf>
    <dxf>
      <fill>
        <patternFill>
          <bgColor rgb="FFC00000"/>
        </patternFill>
      </fill>
    </dxf>
    <dxf>
      <font>
        <color theme="0"/>
      </font>
      <fill>
        <patternFill>
          <bgColor rgb="FFC00000"/>
        </patternFill>
      </fill>
    </dxf>
    <dxf>
      <fill>
        <patternFill>
          <bgColor rgb="FFC00000"/>
        </patternFill>
      </fill>
    </dxf>
    <dxf>
      <numFmt numFmtId="14" formatCode="0.00%"/>
    </dxf>
    <dxf>
      <numFmt numFmtId="14" formatCode="0.00%"/>
    </dxf>
    <dxf>
      <numFmt numFmtId="14" formatCode="0.00%"/>
    </dxf>
    <dxf>
      <numFmt numFmtId="14" formatCode="0.00%"/>
    </dxf>
    <dxf>
      <numFmt numFmtId="14" formatCode="0.00%"/>
    </dxf>
    <dxf>
      <numFmt numFmtId="14" formatCode="0.00%"/>
    </dxf>
    <dxf>
      <numFmt numFmtId="14" formatCode="0.00%"/>
    </dxf>
    <dxf>
      <numFmt numFmtId="14" formatCode="0.00%"/>
    </dxf>
    <dxf>
      <font>
        <color theme="0"/>
      </font>
      <fill>
        <patternFill>
          <bgColor rgb="FFC00000"/>
        </patternFill>
      </fill>
    </dxf>
    <dxf>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ill>
        <patternFill>
          <bgColor rgb="FFC00000"/>
        </patternFill>
      </fill>
    </dxf>
    <dxf>
      <fill>
        <patternFill>
          <bgColor rgb="FFC00000"/>
        </patternFill>
      </fill>
    </dxf>
    <dxf>
      <font>
        <b/>
        <i val="0"/>
        <strike val="0"/>
        <color theme="0"/>
      </font>
      <fill>
        <patternFill>
          <bgColor rgb="FFC00000"/>
        </patternFill>
      </fill>
    </dxf>
    <dxf>
      <font>
        <color theme="0"/>
      </font>
      <fill>
        <patternFill>
          <bgColor rgb="FFC00000"/>
        </patternFill>
      </fill>
    </dxf>
    <dxf>
      <border>
        <bottom style="thin">
          <color theme="0"/>
        </bottom>
        <vertical/>
        <horizontal/>
      </border>
    </dxf>
  </dxfs>
  <tableStyles count="0" defaultTableStyle="TableStyleMedium2" defaultPivotStyle="PivotStyleLight16"/>
  <colors>
    <mruColors>
      <color rgb="FF22828C"/>
      <color rgb="FFACCD6F"/>
      <color rgb="FFE6E145"/>
      <color rgb="FF829381"/>
      <color rgb="FFF49D59"/>
      <color rgb="FFDCE5DF"/>
      <color rgb="FFFFFBEF"/>
      <color rgb="FF425D9D"/>
      <color rgb="FF6E305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Desloc. (4)'!A1"/><Relationship Id="rId13" Type="http://schemas.openxmlformats.org/officeDocument/2006/relationships/hyperlink" Target="#'Outras entid.'!A1"/><Relationship Id="rId3" Type="http://schemas.openxmlformats.org/officeDocument/2006/relationships/hyperlink" Target="#'Energia (2)'!A1"/><Relationship Id="rId7" Type="http://schemas.openxmlformats.org/officeDocument/2006/relationships/hyperlink" Target="#'Desloc. (2)'!A1"/><Relationship Id="rId12" Type="http://schemas.openxmlformats.org/officeDocument/2006/relationships/hyperlink" Target="#'Esp. alug. '!A1"/><Relationship Id="rId2" Type="http://schemas.openxmlformats.org/officeDocument/2006/relationships/hyperlink" Target="#'Energia (1)'!A1"/><Relationship Id="rId16" Type="http://schemas.openxmlformats.org/officeDocument/2006/relationships/hyperlink" Target="#Aquisi&#231;&#245;es!A1"/><Relationship Id="rId1" Type="http://schemas.openxmlformats.org/officeDocument/2006/relationships/hyperlink" Target="#'Desloc. (3)'!A1"/><Relationship Id="rId6" Type="http://schemas.openxmlformats.org/officeDocument/2006/relationships/hyperlink" Target="#'Desloc. (1)'!H56"/><Relationship Id="rId11" Type="http://schemas.openxmlformats.org/officeDocument/2006/relationships/hyperlink" Target="#'Res&#237;d. - Energ.'!A1"/><Relationship Id="rId5" Type="http://schemas.openxmlformats.org/officeDocument/2006/relationships/hyperlink" Target="#'Desloc. (1)'!A1"/><Relationship Id="rId15" Type="http://schemas.openxmlformats.org/officeDocument/2006/relationships/image" Target="../media/image1.png"/><Relationship Id="rId10" Type="http://schemas.openxmlformats.org/officeDocument/2006/relationships/hyperlink" Target="#'Desloc. (5)'!A1"/><Relationship Id="rId4" Type="http://schemas.openxmlformats.org/officeDocument/2006/relationships/hyperlink" Target="#'F-Gases'!A1"/><Relationship Id="rId9" Type="http://schemas.openxmlformats.org/officeDocument/2006/relationships/hyperlink" Target="#'Desloc. (4)'!D67"/><Relationship Id="rId14" Type="http://schemas.openxmlformats.org/officeDocument/2006/relationships/hyperlink" Target="#'Outras entid.'!D34"/></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Intro!A1"/></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Intro!A1"/></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Intro!A1"/></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Intro!A1"/></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Intro!A1"/></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Intro!A1"/></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Intro!A1"/></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Intro!A1"/></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Intro!A1"/></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Intro!A1"/></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Intro!A1"/></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Intro!A1"/></Relationships>
</file>

<file path=xl/drawings/drawing1.xml><?xml version="1.0" encoding="utf-8"?>
<xdr:wsDr xmlns:xdr="http://schemas.openxmlformats.org/drawingml/2006/spreadsheetDrawing" xmlns:a="http://schemas.openxmlformats.org/drawingml/2006/main">
  <xdr:twoCellAnchor>
    <xdr:from>
      <xdr:col>13</xdr:col>
      <xdr:colOff>17505</xdr:colOff>
      <xdr:row>29</xdr:row>
      <xdr:rowOff>51010</xdr:rowOff>
    </xdr:from>
    <xdr:to>
      <xdr:col>18</xdr:col>
      <xdr:colOff>246402</xdr:colOff>
      <xdr:row>30</xdr:row>
      <xdr:rowOff>49710</xdr:rowOff>
    </xdr:to>
    <xdr:sp macro="" textlink="">
      <xdr:nvSpPr>
        <xdr:cNvPr id="26" name="CaixaDeTexto 25">
          <a:hlinkClick xmlns:r="http://schemas.openxmlformats.org/officeDocument/2006/relationships" r:id="rId1"/>
          <a:extLst>
            <a:ext uri="{FF2B5EF4-FFF2-40B4-BE49-F238E27FC236}">
              <a16:creationId xmlns:a16="http://schemas.microsoft.com/office/drawing/2014/main" id="{56118DEF-4F9F-F1BA-E112-52B04ED3847A}"/>
            </a:ext>
          </a:extLst>
        </xdr:cNvPr>
        <xdr:cNvSpPr txBox="1"/>
      </xdr:nvSpPr>
      <xdr:spPr>
        <a:xfrm>
          <a:off x="7624805" y="7264610"/>
          <a:ext cx="3734097" cy="2273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K.</a:t>
          </a:r>
          <a:r>
            <a:rPr lang="pt-PT" sz="1300" b="1" baseline="0">
              <a:solidFill>
                <a:schemeClr val="bg1"/>
              </a:solidFill>
              <a:latin typeface="+mn-lt"/>
              <a:cs typeface="Calibri" panose="020F0502020204030204" pitchFamily="34" charset="0"/>
            </a:rPr>
            <a:t>  </a:t>
          </a:r>
          <a:r>
            <a:rPr lang="pt-PT" sz="1300" b="1">
              <a:solidFill>
                <a:schemeClr val="bg1"/>
              </a:solidFill>
              <a:latin typeface="+mn-lt"/>
              <a:cs typeface="Calibri" panose="020F0502020204030204" pitchFamily="34" charset="0"/>
            </a:rPr>
            <a:t>Deslocações pontuais dos estudantes</a:t>
          </a:r>
        </a:p>
        <a:p>
          <a:pPr>
            <a:lnSpc>
              <a:spcPts val="1700"/>
            </a:lnSpc>
          </a:pPr>
          <a:endParaRPr lang="pt-PT" sz="1300" b="1">
            <a:solidFill>
              <a:schemeClr val="bg1"/>
            </a:solidFill>
            <a:latin typeface="+mn-lt"/>
            <a:cs typeface="Calibri" panose="020F0502020204030204" pitchFamily="34" charset="0"/>
          </a:endParaRPr>
        </a:p>
        <a:p>
          <a:endParaRPr lang="pt-PT" sz="1300" b="1">
            <a:solidFill>
              <a:schemeClr val="bg1"/>
            </a:solidFill>
            <a:latin typeface="+mn-lt"/>
            <a:cs typeface="Calibri" panose="020F0502020204030204" pitchFamily="34" charset="0"/>
          </a:endParaRPr>
        </a:p>
      </xdr:txBody>
    </xdr:sp>
    <xdr:clientData/>
  </xdr:twoCellAnchor>
  <xdr:twoCellAnchor>
    <xdr:from>
      <xdr:col>13</xdr:col>
      <xdr:colOff>30205</xdr:colOff>
      <xdr:row>12</xdr:row>
      <xdr:rowOff>231344</xdr:rowOff>
    </xdr:from>
    <xdr:to>
      <xdr:col>18</xdr:col>
      <xdr:colOff>259102</xdr:colOff>
      <xdr:row>13</xdr:row>
      <xdr:rowOff>169575</xdr:rowOff>
    </xdr:to>
    <xdr:sp macro="" textlink="">
      <xdr:nvSpPr>
        <xdr:cNvPr id="20" name="CaixaDeTexto 19">
          <a:hlinkClick xmlns:r="http://schemas.openxmlformats.org/officeDocument/2006/relationships" r:id="rId2"/>
          <a:extLst>
            <a:ext uri="{FF2B5EF4-FFF2-40B4-BE49-F238E27FC236}">
              <a16:creationId xmlns:a16="http://schemas.microsoft.com/office/drawing/2014/main" id="{FEA19138-B0B3-0FED-B3D5-58DDF5A961FA}"/>
            </a:ext>
          </a:extLst>
        </xdr:cNvPr>
        <xdr:cNvSpPr txBox="1"/>
      </xdr:nvSpPr>
      <xdr:spPr>
        <a:xfrm>
          <a:off x="7637505" y="3520644"/>
          <a:ext cx="3734097" cy="230331"/>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A.</a:t>
          </a:r>
          <a:r>
            <a:rPr lang="pt-PT" sz="1300" b="1" baseline="0">
              <a:solidFill>
                <a:schemeClr val="bg1"/>
              </a:solidFill>
              <a:latin typeface="+mn-lt"/>
              <a:cs typeface="Calibri" panose="020F0502020204030204" pitchFamily="34" charset="0"/>
            </a:rPr>
            <a:t>  </a:t>
          </a:r>
          <a:r>
            <a:rPr lang="pt-PT" sz="1300" b="1">
              <a:solidFill>
                <a:schemeClr val="bg1"/>
              </a:solidFill>
              <a:latin typeface="+mn-lt"/>
              <a:cs typeface="Calibri" panose="020F0502020204030204" pitchFamily="34" charset="0"/>
            </a:rPr>
            <a:t>Consumo</a:t>
          </a:r>
          <a:r>
            <a:rPr lang="pt-PT" sz="1300" b="1" baseline="0">
              <a:solidFill>
                <a:schemeClr val="bg1"/>
              </a:solidFill>
              <a:latin typeface="+mn-lt"/>
              <a:cs typeface="Calibri" panose="020F0502020204030204" pitchFamily="34" charset="0"/>
            </a:rPr>
            <a:t> de energia elétrica</a:t>
          </a:r>
          <a:endParaRPr lang="pt-PT" sz="1300" b="1">
            <a:solidFill>
              <a:schemeClr val="bg1"/>
            </a:solidFill>
            <a:effectLst/>
            <a:latin typeface="+mn-lt"/>
          </a:endParaRPr>
        </a:p>
        <a:p>
          <a:pPr>
            <a:lnSpc>
              <a:spcPts val="1700"/>
            </a:lnSpc>
          </a:pPr>
          <a:endParaRPr lang="pt-PT" sz="1300" b="1">
            <a:solidFill>
              <a:schemeClr val="bg1"/>
            </a:solidFill>
            <a:latin typeface="+mn-lt"/>
            <a:cs typeface="Calibri" panose="020F0502020204030204" pitchFamily="34" charset="0"/>
          </a:endParaRPr>
        </a:p>
        <a:p>
          <a:endParaRPr lang="pt-PT" sz="1300" b="1">
            <a:solidFill>
              <a:schemeClr val="bg1"/>
            </a:solidFill>
            <a:latin typeface="+mn-lt"/>
            <a:cs typeface="Calibri" panose="020F0502020204030204" pitchFamily="34" charset="0"/>
          </a:endParaRPr>
        </a:p>
      </xdr:txBody>
    </xdr:sp>
    <xdr:clientData/>
  </xdr:twoCellAnchor>
  <xdr:twoCellAnchor>
    <xdr:from>
      <xdr:col>13</xdr:col>
      <xdr:colOff>25266</xdr:colOff>
      <xdr:row>17</xdr:row>
      <xdr:rowOff>79480</xdr:rowOff>
    </xdr:from>
    <xdr:to>
      <xdr:col>18</xdr:col>
      <xdr:colOff>254163</xdr:colOff>
      <xdr:row>18</xdr:row>
      <xdr:rowOff>78140</xdr:rowOff>
    </xdr:to>
    <xdr:sp macro="" textlink="">
      <xdr:nvSpPr>
        <xdr:cNvPr id="21" name="CaixaDeTexto 20">
          <a:hlinkClick xmlns:r="http://schemas.openxmlformats.org/officeDocument/2006/relationships" r:id="rId3"/>
          <a:extLst>
            <a:ext uri="{FF2B5EF4-FFF2-40B4-BE49-F238E27FC236}">
              <a16:creationId xmlns:a16="http://schemas.microsoft.com/office/drawing/2014/main" id="{4F79BF51-DD72-BCBA-B4A3-7CF726340514}"/>
            </a:ext>
          </a:extLst>
        </xdr:cNvPr>
        <xdr:cNvSpPr txBox="1"/>
      </xdr:nvSpPr>
      <xdr:spPr>
        <a:xfrm>
          <a:off x="7673488" y="4566813"/>
          <a:ext cx="3742564" cy="224438"/>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D.  Consumo de </a:t>
          </a:r>
          <a:r>
            <a:rPr lang="pt-PT" sz="1300" b="1" baseline="0">
              <a:solidFill>
                <a:schemeClr val="bg1"/>
              </a:solidFill>
              <a:latin typeface="+mn-lt"/>
              <a:cs typeface="Calibri" panose="020F0502020204030204" pitchFamily="34" charset="0"/>
            </a:rPr>
            <a:t>combustíveis em fontes  móveis</a:t>
          </a:r>
          <a:endParaRPr lang="pt-PT" sz="1300" b="1">
            <a:solidFill>
              <a:schemeClr val="bg1"/>
            </a:solidFill>
            <a:latin typeface="+mn-lt"/>
            <a:cs typeface="Calibri" panose="020F0502020204030204" pitchFamily="34" charset="0"/>
          </a:endParaRPr>
        </a:p>
        <a:p>
          <a:pPr>
            <a:lnSpc>
              <a:spcPts val="1700"/>
            </a:lnSpc>
          </a:pPr>
          <a:endParaRPr lang="pt-PT" sz="1300" b="1">
            <a:solidFill>
              <a:schemeClr val="bg1"/>
            </a:solidFill>
            <a:latin typeface="+mn-lt"/>
            <a:cs typeface="Calibri" panose="020F0502020204030204" pitchFamily="34" charset="0"/>
          </a:endParaRPr>
        </a:p>
        <a:p>
          <a:endParaRPr lang="pt-PT" sz="1300" b="1">
            <a:solidFill>
              <a:schemeClr val="bg1"/>
            </a:solidFill>
            <a:latin typeface="+mn-lt"/>
            <a:cs typeface="Calibri" panose="020F0502020204030204" pitchFamily="34" charset="0"/>
          </a:endParaRPr>
        </a:p>
      </xdr:txBody>
    </xdr:sp>
    <xdr:clientData/>
  </xdr:twoCellAnchor>
  <xdr:twoCellAnchor>
    <xdr:from>
      <xdr:col>13</xdr:col>
      <xdr:colOff>29498</xdr:colOff>
      <xdr:row>19</xdr:row>
      <xdr:rowOff>748</xdr:rowOff>
    </xdr:from>
    <xdr:to>
      <xdr:col>18</xdr:col>
      <xdr:colOff>258395</xdr:colOff>
      <xdr:row>20</xdr:row>
      <xdr:rowOff>2230</xdr:rowOff>
    </xdr:to>
    <xdr:sp macro="" textlink="">
      <xdr:nvSpPr>
        <xdr:cNvPr id="22" name="CaixaDeTexto 21">
          <a:hlinkClick xmlns:r="http://schemas.openxmlformats.org/officeDocument/2006/relationships" r:id="rId4"/>
          <a:extLst>
            <a:ext uri="{FF2B5EF4-FFF2-40B4-BE49-F238E27FC236}">
              <a16:creationId xmlns:a16="http://schemas.microsoft.com/office/drawing/2014/main" id="{D770DB17-4D1E-EE02-1B97-A6C4271F3D0A}"/>
            </a:ext>
          </a:extLst>
        </xdr:cNvPr>
        <xdr:cNvSpPr txBox="1"/>
      </xdr:nvSpPr>
      <xdr:spPr>
        <a:xfrm>
          <a:off x="7677720" y="4939637"/>
          <a:ext cx="3742564" cy="22726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E.  Gases Fluorados</a:t>
          </a:r>
        </a:p>
        <a:p>
          <a:endParaRPr lang="pt-PT" sz="1300" b="1">
            <a:solidFill>
              <a:schemeClr val="bg1"/>
            </a:solidFill>
            <a:latin typeface="+mn-lt"/>
            <a:cs typeface="Calibri" panose="020F0502020204030204" pitchFamily="34" charset="0"/>
          </a:endParaRPr>
        </a:p>
      </xdr:txBody>
    </xdr:sp>
    <xdr:clientData/>
  </xdr:twoCellAnchor>
  <xdr:twoCellAnchor>
    <xdr:from>
      <xdr:col>13</xdr:col>
      <xdr:colOff>13272</xdr:colOff>
      <xdr:row>24</xdr:row>
      <xdr:rowOff>61716</xdr:rowOff>
    </xdr:from>
    <xdr:to>
      <xdr:col>18</xdr:col>
      <xdr:colOff>210012</xdr:colOff>
      <xdr:row>25</xdr:row>
      <xdr:rowOff>69894</xdr:rowOff>
    </xdr:to>
    <xdr:sp macro="" textlink="">
      <xdr:nvSpPr>
        <xdr:cNvPr id="23" name="CaixaDeTexto 22">
          <a:hlinkClick xmlns:r="http://schemas.openxmlformats.org/officeDocument/2006/relationships" r:id="rId5"/>
          <a:extLst>
            <a:ext uri="{FF2B5EF4-FFF2-40B4-BE49-F238E27FC236}">
              <a16:creationId xmlns:a16="http://schemas.microsoft.com/office/drawing/2014/main" id="{E620B1A3-7A04-5624-E922-587CEDC18C06}"/>
            </a:ext>
          </a:extLst>
        </xdr:cNvPr>
        <xdr:cNvSpPr txBox="1"/>
      </xdr:nvSpPr>
      <xdr:spPr>
        <a:xfrm>
          <a:off x="7661494" y="6129494"/>
          <a:ext cx="3710407" cy="233956"/>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H.</a:t>
          </a:r>
          <a:r>
            <a:rPr lang="pt-PT" sz="1300" b="1" baseline="0">
              <a:solidFill>
                <a:schemeClr val="bg1"/>
              </a:solidFill>
              <a:latin typeface="+mn-lt"/>
              <a:cs typeface="Calibri" panose="020F0502020204030204" pitchFamily="34" charset="0"/>
            </a:rPr>
            <a:t>  </a:t>
          </a:r>
          <a:r>
            <a:rPr lang="pt-PT" sz="1300" b="1">
              <a:solidFill>
                <a:schemeClr val="bg1"/>
              </a:solidFill>
              <a:latin typeface="+mn-lt"/>
              <a:cs typeface="Calibri" panose="020F0502020204030204" pitchFamily="34" charset="0"/>
            </a:rPr>
            <a:t>Deslocações pendulares do pessoal</a:t>
          </a:r>
        </a:p>
        <a:p>
          <a:pPr>
            <a:lnSpc>
              <a:spcPts val="1700"/>
            </a:lnSpc>
          </a:pPr>
          <a:endParaRPr lang="pt-PT" sz="1300" b="1">
            <a:solidFill>
              <a:schemeClr val="bg1"/>
            </a:solidFill>
            <a:latin typeface="+mn-lt"/>
            <a:cs typeface="Calibri" panose="020F0502020204030204" pitchFamily="34" charset="0"/>
          </a:endParaRPr>
        </a:p>
        <a:p>
          <a:endParaRPr lang="pt-PT" sz="1300" b="1">
            <a:solidFill>
              <a:schemeClr val="bg1"/>
            </a:solidFill>
            <a:latin typeface="+mn-lt"/>
            <a:cs typeface="Calibri" panose="020F0502020204030204" pitchFamily="34" charset="0"/>
          </a:endParaRPr>
        </a:p>
      </xdr:txBody>
    </xdr:sp>
    <xdr:clientData/>
  </xdr:twoCellAnchor>
  <xdr:twoCellAnchor>
    <xdr:from>
      <xdr:col>13</xdr:col>
      <xdr:colOff>27383</xdr:colOff>
      <xdr:row>25</xdr:row>
      <xdr:rowOff>208399</xdr:rowOff>
    </xdr:from>
    <xdr:to>
      <xdr:col>18</xdr:col>
      <xdr:colOff>256280</xdr:colOff>
      <xdr:row>26</xdr:row>
      <xdr:rowOff>207099</xdr:rowOff>
    </xdr:to>
    <xdr:sp macro="" textlink="">
      <xdr:nvSpPr>
        <xdr:cNvPr id="24" name="CaixaDeTexto 23">
          <a:hlinkClick xmlns:r="http://schemas.openxmlformats.org/officeDocument/2006/relationships" r:id="rId6"/>
          <a:extLst>
            <a:ext uri="{FF2B5EF4-FFF2-40B4-BE49-F238E27FC236}">
              <a16:creationId xmlns:a16="http://schemas.microsoft.com/office/drawing/2014/main" id="{246C2131-7A43-C502-E8E4-BD62EEB39A18}"/>
            </a:ext>
          </a:extLst>
        </xdr:cNvPr>
        <xdr:cNvSpPr txBox="1"/>
      </xdr:nvSpPr>
      <xdr:spPr>
        <a:xfrm>
          <a:off x="7675605" y="6501955"/>
          <a:ext cx="3742564" cy="224477"/>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I.  Deslocações regulares dos estudantes</a:t>
          </a:r>
        </a:p>
        <a:p>
          <a:pPr>
            <a:lnSpc>
              <a:spcPts val="1700"/>
            </a:lnSpc>
          </a:pPr>
          <a:endParaRPr lang="pt-PT" sz="1300" b="1">
            <a:solidFill>
              <a:schemeClr val="bg1"/>
            </a:solidFill>
            <a:latin typeface="+mn-lt"/>
            <a:cs typeface="Calibri" panose="020F0502020204030204" pitchFamily="34" charset="0"/>
          </a:endParaRPr>
        </a:p>
        <a:p>
          <a:endParaRPr lang="pt-PT" sz="1300" b="1">
            <a:solidFill>
              <a:schemeClr val="bg1"/>
            </a:solidFill>
            <a:latin typeface="+mn-lt"/>
            <a:cs typeface="Calibri" panose="020F0502020204030204" pitchFamily="34" charset="0"/>
          </a:endParaRPr>
        </a:p>
      </xdr:txBody>
    </xdr:sp>
    <xdr:clientData/>
  </xdr:twoCellAnchor>
  <xdr:twoCellAnchor>
    <xdr:from>
      <xdr:col>13</xdr:col>
      <xdr:colOff>41494</xdr:colOff>
      <xdr:row>27</xdr:row>
      <xdr:rowOff>143816</xdr:rowOff>
    </xdr:from>
    <xdr:to>
      <xdr:col>18</xdr:col>
      <xdr:colOff>270391</xdr:colOff>
      <xdr:row>28</xdr:row>
      <xdr:rowOff>142515</xdr:rowOff>
    </xdr:to>
    <xdr:sp macro="" textlink="">
      <xdr:nvSpPr>
        <xdr:cNvPr id="25" name="CaixaDeTexto 24">
          <a:hlinkClick xmlns:r="http://schemas.openxmlformats.org/officeDocument/2006/relationships" r:id="rId7"/>
          <a:extLst>
            <a:ext uri="{FF2B5EF4-FFF2-40B4-BE49-F238E27FC236}">
              <a16:creationId xmlns:a16="http://schemas.microsoft.com/office/drawing/2014/main" id="{EF6AFDCB-4D0A-ABE2-10AA-0CE0B43A450E}"/>
            </a:ext>
          </a:extLst>
        </xdr:cNvPr>
        <xdr:cNvSpPr txBox="1"/>
      </xdr:nvSpPr>
      <xdr:spPr>
        <a:xfrm>
          <a:off x="7689716" y="6888927"/>
          <a:ext cx="3742564" cy="224477"/>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J.</a:t>
          </a:r>
          <a:r>
            <a:rPr lang="pt-PT" sz="1300" b="1" baseline="0">
              <a:solidFill>
                <a:schemeClr val="bg1"/>
              </a:solidFill>
              <a:latin typeface="+mn-lt"/>
              <a:cs typeface="Calibri" panose="020F0502020204030204" pitchFamily="34" charset="0"/>
            </a:rPr>
            <a:t>  </a:t>
          </a:r>
          <a:r>
            <a:rPr lang="pt-PT" sz="1300" b="1">
              <a:solidFill>
                <a:schemeClr val="bg1"/>
              </a:solidFill>
              <a:latin typeface="+mn-lt"/>
              <a:cs typeface="Calibri" panose="020F0502020204030204" pitchFamily="34" charset="0"/>
            </a:rPr>
            <a:t>Deslocações em serviço do pessoal</a:t>
          </a:r>
        </a:p>
        <a:p>
          <a:pPr>
            <a:lnSpc>
              <a:spcPts val="1700"/>
            </a:lnSpc>
          </a:pPr>
          <a:endParaRPr lang="pt-PT" sz="1300" b="1">
            <a:solidFill>
              <a:schemeClr val="bg1"/>
            </a:solidFill>
            <a:latin typeface="+mn-lt"/>
            <a:cs typeface="Calibri" panose="020F0502020204030204" pitchFamily="34" charset="0"/>
          </a:endParaRPr>
        </a:p>
        <a:p>
          <a:endParaRPr lang="pt-PT" sz="1300" b="1">
            <a:solidFill>
              <a:schemeClr val="bg1"/>
            </a:solidFill>
            <a:latin typeface="+mn-lt"/>
            <a:cs typeface="Calibri" panose="020F0502020204030204" pitchFamily="34" charset="0"/>
          </a:endParaRPr>
        </a:p>
      </xdr:txBody>
    </xdr:sp>
    <xdr:clientData/>
  </xdr:twoCellAnchor>
  <xdr:twoCellAnchor>
    <xdr:from>
      <xdr:col>13</xdr:col>
      <xdr:colOff>17505</xdr:colOff>
      <xdr:row>30</xdr:row>
      <xdr:rowOff>226314</xdr:rowOff>
    </xdr:from>
    <xdr:to>
      <xdr:col>19</xdr:col>
      <xdr:colOff>0</xdr:colOff>
      <xdr:row>32</xdr:row>
      <xdr:rowOff>114299</xdr:rowOff>
    </xdr:to>
    <xdr:sp macro="" textlink="">
      <xdr:nvSpPr>
        <xdr:cNvPr id="27" name="CaixaDeTexto 26">
          <a:hlinkClick xmlns:r="http://schemas.openxmlformats.org/officeDocument/2006/relationships" r:id="rId8"/>
          <a:extLst>
            <a:ext uri="{FF2B5EF4-FFF2-40B4-BE49-F238E27FC236}">
              <a16:creationId xmlns:a16="http://schemas.microsoft.com/office/drawing/2014/main" id="{37422381-BC4F-0765-9EF7-67638F0FA0E7}"/>
            </a:ext>
          </a:extLst>
        </xdr:cNvPr>
        <xdr:cNvSpPr txBox="1"/>
      </xdr:nvSpPr>
      <xdr:spPr>
        <a:xfrm>
          <a:off x="7624805" y="7376414"/>
          <a:ext cx="4173495" cy="345185"/>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L.</a:t>
          </a:r>
          <a:r>
            <a:rPr lang="pt-PT" sz="1300" b="1" baseline="0">
              <a:solidFill>
                <a:schemeClr val="bg1"/>
              </a:solidFill>
              <a:latin typeface="+mn-lt"/>
              <a:cs typeface="Calibri" panose="020F0502020204030204" pitchFamily="34" charset="0"/>
            </a:rPr>
            <a:t>  </a:t>
          </a:r>
          <a:r>
            <a:rPr lang="pt-PT" sz="1300" b="1">
              <a:solidFill>
                <a:schemeClr val="bg1"/>
              </a:solidFill>
              <a:latin typeface="+mn-lt"/>
              <a:cs typeface="Calibri" panose="020F0502020204030204" pitchFamily="34" charset="0"/>
            </a:rPr>
            <a:t>Deslocações dos estudantes (tipo Programa Erasmus)</a:t>
          </a:r>
        </a:p>
        <a:p>
          <a:pPr>
            <a:lnSpc>
              <a:spcPts val="1700"/>
            </a:lnSpc>
          </a:pPr>
          <a:endParaRPr lang="pt-PT" sz="1300" b="1">
            <a:solidFill>
              <a:schemeClr val="bg1"/>
            </a:solidFill>
            <a:latin typeface="+mn-lt"/>
            <a:cs typeface="Calibri" panose="020F0502020204030204" pitchFamily="34" charset="0"/>
          </a:endParaRPr>
        </a:p>
        <a:p>
          <a:endParaRPr lang="pt-PT" sz="1300" b="1">
            <a:solidFill>
              <a:schemeClr val="bg1"/>
            </a:solidFill>
            <a:latin typeface="+mn-lt"/>
            <a:cs typeface="Calibri" panose="020F0502020204030204" pitchFamily="34" charset="0"/>
          </a:endParaRPr>
        </a:p>
      </xdr:txBody>
    </xdr:sp>
    <xdr:clientData/>
  </xdr:twoCellAnchor>
  <xdr:twoCellAnchor>
    <xdr:from>
      <xdr:col>12</xdr:col>
      <xdr:colOff>106404</xdr:colOff>
      <xdr:row>32</xdr:row>
      <xdr:rowOff>134921</xdr:rowOff>
    </xdr:from>
    <xdr:to>
      <xdr:col>18</xdr:col>
      <xdr:colOff>437586</xdr:colOff>
      <xdr:row>33</xdr:row>
      <xdr:rowOff>121144</xdr:rowOff>
    </xdr:to>
    <xdr:sp macro="" textlink="">
      <xdr:nvSpPr>
        <xdr:cNvPr id="28" name="CaixaDeTexto 27">
          <a:hlinkClick xmlns:r="http://schemas.openxmlformats.org/officeDocument/2006/relationships" r:id="rId9"/>
          <a:extLst>
            <a:ext uri="{FF2B5EF4-FFF2-40B4-BE49-F238E27FC236}">
              <a16:creationId xmlns:a16="http://schemas.microsoft.com/office/drawing/2014/main" id="{077B119B-FB2D-B0B7-5E45-5DA7E911F833}"/>
            </a:ext>
          </a:extLst>
        </xdr:cNvPr>
        <xdr:cNvSpPr txBox="1"/>
      </xdr:nvSpPr>
      <xdr:spPr>
        <a:xfrm>
          <a:off x="7586704" y="8034321"/>
          <a:ext cx="3963382" cy="291023"/>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M.</a:t>
          </a:r>
          <a:r>
            <a:rPr lang="pt-PT" sz="1300" b="1" baseline="0">
              <a:solidFill>
                <a:schemeClr val="bg1"/>
              </a:solidFill>
              <a:latin typeface="+mn-lt"/>
              <a:cs typeface="Calibri" panose="020F0502020204030204" pitchFamily="34" charset="0"/>
            </a:rPr>
            <a:t>  </a:t>
          </a:r>
          <a:r>
            <a:rPr lang="pt-PT" sz="1300" b="1">
              <a:solidFill>
                <a:schemeClr val="bg1"/>
              </a:solidFill>
              <a:latin typeface="+mn-lt"/>
              <a:cs typeface="Calibri" panose="020F0502020204030204" pitchFamily="34" charset="0"/>
            </a:rPr>
            <a:t>Deslocações pessoal docente (ativ. sua iniciativa)</a:t>
          </a:r>
        </a:p>
        <a:p>
          <a:endParaRPr lang="pt-PT" sz="1300" b="1">
            <a:solidFill>
              <a:schemeClr val="bg1"/>
            </a:solidFill>
            <a:latin typeface="+mn-lt"/>
            <a:cs typeface="Calibri" panose="020F0502020204030204" pitchFamily="34" charset="0"/>
          </a:endParaRPr>
        </a:p>
      </xdr:txBody>
    </xdr:sp>
    <xdr:clientData/>
  </xdr:twoCellAnchor>
  <xdr:twoCellAnchor>
    <xdr:from>
      <xdr:col>13</xdr:col>
      <xdr:colOff>4804</xdr:colOff>
      <xdr:row>33</xdr:row>
      <xdr:rowOff>219647</xdr:rowOff>
    </xdr:from>
    <xdr:to>
      <xdr:col>18</xdr:col>
      <xdr:colOff>433843</xdr:colOff>
      <xdr:row>33</xdr:row>
      <xdr:rowOff>448545</xdr:rowOff>
    </xdr:to>
    <xdr:sp macro="" textlink="">
      <xdr:nvSpPr>
        <xdr:cNvPr id="32" name="CaixaDeTexto 31">
          <a:hlinkClick xmlns:r="http://schemas.openxmlformats.org/officeDocument/2006/relationships" r:id="rId10"/>
          <a:extLst>
            <a:ext uri="{FF2B5EF4-FFF2-40B4-BE49-F238E27FC236}">
              <a16:creationId xmlns:a16="http://schemas.microsoft.com/office/drawing/2014/main" id="{F7C53490-9151-55CA-A6D9-6FD85003436D}"/>
            </a:ext>
          </a:extLst>
        </xdr:cNvPr>
        <xdr:cNvSpPr txBox="1"/>
      </xdr:nvSpPr>
      <xdr:spPr>
        <a:xfrm>
          <a:off x="7612104" y="8423847"/>
          <a:ext cx="3934239" cy="228898"/>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N.</a:t>
          </a:r>
          <a:r>
            <a:rPr lang="pt-PT" sz="1300" b="1" baseline="0">
              <a:solidFill>
                <a:schemeClr val="bg1"/>
              </a:solidFill>
              <a:latin typeface="+mn-lt"/>
              <a:cs typeface="Calibri" panose="020F0502020204030204" pitchFamily="34" charset="0"/>
            </a:rPr>
            <a:t>  </a:t>
          </a:r>
          <a:r>
            <a:rPr lang="pt-PT" sz="1300" b="1">
              <a:solidFill>
                <a:schemeClr val="bg1"/>
              </a:solidFill>
              <a:latin typeface="+mn-lt"/>
              <a:cs typeface="Calibri" panose="020F0502020204030204" pitchFamily="34" charset="0"/>
            </a:rPr>
            <a:t>Aquisição de serviços de transporte</a:t>
          </a:r>
        </a:p>
        <a:p>
          <a:pPr>
            <a:lnSpc>
              <a:spcPts val="1700"/>
            </a:lnSpc>
          </a:pPr>
          <a:endParaRPr lang="pt-PT" sz="1300" b="1">
            <a:solidFill>
              <a:schemeClr val="bg1"/>
            </a:solidFill>
            <a:latin typeface="+mn-lt"/>
            <a:cs typeface="Calibri" panose="020F0502020204030204" pitchFamily="34" charset="0"/>
          </a:endParaRPr>
        </a:p>
        <a:p>
          <a:endParaRPr lang="pt-PT" sz="1300" b="1">
            <a:solidFill>
              <a:schemeClr val="bg1"/>
            </a:solidFill>
            <a:latin typeface="+mn-lt"/>
            <a:cs typeface="Calibri" panose="020F0502020204030204" pitchFamily="34" charset="0"/>
          </a:endParaRPr>
        </a:p>
      </xdr:txBody>
    </xdr:sp>
    <xdr:clientData/>
  </xdr:twoCellAnchor>
  <xdr:twoCellAnchor>
    <xdr:from>
      <xdr:col>12</xdr:col>
      <xdr:colOff>126160</xdr:colOff>
      <xdr:row>35</xdr:row>
      <xdr:rowOff>2852</xdr:rowOff>
    </xdr:from>
    <xdr:to>
      <xdr:col>18</xdr:col>
      <xdr:colOff>428199</xdr:colOff>
      <xdr:row>36</xdr:row>
      <xdr:rowOff>76257</xdr:rowOff>
    </xdr:to>
    <xdr:sp macro="" textlink="">
      <xdr:nvSpPr>
        <xdr:cNvPr id="33" name="CaixaDeTexto 32">
          <a:hlinkClick xmlns:r="http://schemas.openxmlformats.org/officeDocument/2006/relationships" r:id="rId11"/>
          <a:extLst>
            <a:ext uri="{FF2B5EF4-FFF2-40B4-BE49-F238E27FC236}">
              <a16:creationId xmlns:a16="http://schemas.microsoft.com/office/drawing/2014/main" id="{912DA98F-E6B6-A892-CF90-051B8F19BF84}"/>
            </a:ext>
          </a:extLst>
        </xdr:cNvPr>
        <xdr:cNvSpPr txBox="1"/>
      </xdr:nvSpPr>
      <xdr:spPr>
        <a:xfrm>
          <a:off x="7647382" y="8836408"/>
          <a:ext cx="3942706" cy="228627"/>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O. Resíduos gerados</a:t>
          </a:r>
        </a:p>
        <a:p>
          <a:pPr>
            <a:lnSpc>
              <a:spcPts val="1700"/>
            </a:lnSpc>
          </a:pPr>
          <a:endParaRPr lang="pt-PT" sz="1300" b="1">
            <a:solidFill>
              <a:schemeClr val="bg1"/>
            </a:solidFill>
            <a:latin typeface="+mn-lt"/>
            <a:cs typeface="Calibri" panose="020F0502020204030204" pitchFamily="34" charset="0"/>
          </a:endParaRPr>
        </a:p>
        <a:p>
          <a:endParaRPr lang="pt-PT" sz="1300" b="1">
            <a:solidFill>
              <a:schemeClr val="bg1"/>
            </a:solidFill>
            <a:latin typeface="+mn-lt"/>
            <a:cs typeface="Calibri" panose="020F0502020204030204" pitchFamily="34" charset="0"/>
          </a:endParaRPr>
        </a:p>
      </xdr:txBody>
    </xdr:sp>
    <xdr:clientData/>
  </xdr:twoCellAnchor>
  <xdr:twoCellAnchor>
    <xdr:from>
      <xdr:col>13</xdr:col>
      <xdr:colOff>13271</xdr:colOff>
      <xdr:row>37</xdr:row>
      <xdr:rowOff>11564</xdr:rowOff>
    </xdr:from>
    <xdr:to>
      <xdr:col>18</xdr:col>
      <xdr:colOff>442310</xdr:colOff>
      <xdr:row>38</xdr:row>
      <xdr:rowOff>46868</xdr:rowOff>
    </xdr:to>
    <xdr:sp macro="" textlink="">
      <xdr:nvSpPr>
        <xdr:cNvPr id="34" name="CaixaDeTexto 33">
          <a:hlinkClick xmlns:r="http://schemas.openxmlformats.org/officeDocument/2006/relationships" r:id="rId11"/>
          <a:extLst>
            <a:ext uri="{FF2B5EF4-FFF2-40B4-BE49-F238E27FC236}">
              <a16:creationId xmlns:a16="http://schemas.microsoft.com/office/drawing/2014/main" id="{5E3633D5-9A3D-266A-6F22-EE1F3126A769}"/>
            </a:ext>
          </a:extLst>
        </xdr:cNvPr>
        <xdr:cNvSpPr txBox="1"/>
      </xdr:nvSpPr>
      <xdr:spPr>
        <a:xfrm>
          <a:off x="7661493" y="9155564"/>
          <a:ext cx="3942706" cy="23286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P.</a:t>
          </a:r>
          <a:r>
            <a:rPr lang="pt-PT" sz="1300" b="1" baseline="0">
              <a:solidFill>
                <a:schemeClr val="bg1"/>
              </a:solidFill>
              <a:latin typeface="+mn-lt"/>
              <a:cs typeface="Calibri" panose="020F0502020204030204" pitchFamily="34" charset="0"/>
            </a:rPr>
            <a:t>  </a:t>
          </a:r>
          <a:r>
            <a:rPr lang="pt-PT" sz="1300" b="1">
              <a:solidFill>
                <a:schemeClr val="bg1"/>
              </a:solidFill>
              <a:latin typeface="+mn-lt"/>
              <a:cs typeface="Calibri" panose="020F0502020204030204" pitchFamily="34" charset="0"/>
            </a:rPr>
            <a:t>Dados complementares sobre Energia</a:t>
          </a:r>
        </a:p>
        <a:p>
          <a:pPr>
            <a:lnSpc>
              <a:spcPts val="1700"/>
            </a:lnSpc>
          </a:pPr>
          <a:endParaRPr lang="pt-PT" sz="1300" b="1">
            <a:solidFill>
              <a:schemeClr val="bg1"/>
            </a:solidFill>
            <a:latin typeface="+mn-lt"/>
            <a:cs typeface="Calibri" panose="020F0502020204030204" pitchFamily="34" charset="0"/>
          </a:endParaRPr>
        </a:p>
        <a:p>
          <a:endParaRPr lang="pt-PT" sz="1300" b="1">
            <a:solidFill>
              <a:schemeClr val="bg1"/>
            </a:solidFill>
            <a:latin typeface="+mn-lt"/>
            <a:cs typeface="Calibri" panose="020F0502020204030204" pitchFamily="34" charset="0"/>
          </a:endParaRPr>
        </a:p>
      </xdr:txBody>
    </xdr:sp>
    <xdr:clientData/>
  </xdr:twoCellAnchor>
  <xdr:twoCellAnchor>
    <xdr:from>
      <xdr:col>13</xdr:col>
      <xdr:colOff>13271</xdr:colOff>
      <xdr:row>38</xdr:row>
      <xdr:rowOff>159979</xdr:rowOff>
    </xdr:from>
    <xdr:to>
      <xdr:col>18</xdr:col>
      <xdr:colOff>442310</xdr:colOff>
      <xdr:row>40</xdr:row>
      <xdr:rowOff>2698</xdr:rowOff>
    </xdr:to>
    <xdr:sp macro="" textlink="">
      <xdr:nvSpPr>
        <xdr:cNvPr id="35" name="CaixaDeTexto 34">
          <a:hlinkClick xmlns:r="http://schemas.openxmlformats.org/officeDocument/2006/relationships" r:id="rId12"/>
          <a:extLst>
            <a:ext uri="{FF2B5EF4-FFF2-40B4-BE49-F238E27FC236}">
              <a16:creationId xmlns:a16="http://schemas.microsoft.com/office/drawing/2014/main" id="{36A40035-0325-D83A-671D-BEE30F82603B}"/>
            </a:ext>
          </a:extLst>
        </xdr:cNvPr>
        <xdr:cNvSpPr txBox="1"/>
      </xdr:nvSpPr>
      <xdr:spPr>
        <a:xfrm>
          <a:off x="7661493" y="9501535"/>
          <a:ext cx="3942706" cy="23783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Q.</a:t>
          </a:r>
          <a:r>
            <a:rPr lang="pt-PT" sz="1300" b="1" baseline="0">
              <a:solidFill>
                <a:schemeClr val="bg1"/>
              </a:solidFill>
              <a:latin typeface="+mn-lt"/>
              <a:cs typeface="Calibri" panose="020F0502020204030204" pitchFamily="34" charset="0"/>
            </a:rPr>
            <a:t>  </a:t>
          </a:r>
          <a:r>
            <a:rPr lang="pt-PT" sz="1300" b="1">
              <a:solidFill>
                <a:schemeClr val="bg1"/>
              </a:solidFill>
              <a:latin typeface="+mn-lt"/>
              <a:cs typeface="Calibri" panose="020F0502020204030204" pitchFamily="34" charset="0"/>
            </a:rPr>
            <a:t>Atividade em espaços de entidades externas </a:t>
          </a:r>
        </a:p>
        <a:p>
          <a:pPr>
            <a:lnSpc>
              <a:spcPts val="1700"/>
            </a:lnSpc>
          </a:pPr>
          <a:endParaRPr lang="pt-PT" sz="1300" b="1">
            <a:solidFill>
              <a:schemeClr val="bg1"/>
            </a:solidFill>
            <a:latin typeface="+mn-lt"/>
            <a:cs typeface="Calibri" panose="020F0502020204030204" pitchFamily="34" charset="0"/>
          </a:endParaRPr>
        </a:p>
        <a:p>
          <a:endParaRPr lang="pt-PT" sz="1300" b="1">
            <a:solidFill>
              <a:schemeClr val="bg1"/>
            </a:solidFill>
            <a:latin typeface="+mn-lt"/>
            <a:cs typeface="Calibri" panose="020F0502020204030204" pitchFamily="34" charset="0"/>
          </a:endParaRPr>
        </a:p>
      </xdr:txBody>
    </xdr:sp>
    <xdr:clientData/>
  </xdr:twoCellAnchor>
  <xdr:twoCellAnchor>
    <xdr:from>
      <xdr:col>12</xdr:col>
      <xdr:colOff>126160</xdr:colOff>
      <xdr:row>40</xdr:row>
      <xdr:rowOff>136715</xdr:rowOff>
    </xdr:from>
    <xdr:to>
      <xdr:col>18</xdr:col>
      <xdr:colOff>428199</xdr:colOff>
      <xdr:row>41</xdr:row>
      <xdr:rowOff>165444</xdr:rowOff>
    </xdr:to>
    <xdr:sp macro="" textlink="">
      <xdr:nvSpPr>
        <xdr:cNvPr id="36" name="CaixaDeTexto 35">
          <a:hlinkClick xmlns:r="http://schemas.openxmlformats.org/officeDocument/2006/relationships" r:id="rId13"/>
          <a:extLst>
            <a:ext uri="{FF2B5EF4-FFF2-40B4-BE49-F238E27FC236}">
              <a16:creationId xmlns:a16="http://schemas.microsoft.com/office/drawing/2014/main" id="{D2C2CAA5-7145-4CF7-1848-D5AB717A2FB2}"/>
            </a:ext>
          </a:extLst>
        </xdr:cNvPr>
        <xdr:cNvSpPr txBox="1"/>
      </xdr:nvSpPr>
      <xdr:spPr>
        <a:xfrm>
          <a:off x="7647382" y="9873382"/>
          <a:ext cx="3942706" cy="226284"/>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R.</a:t>
          </a:r>
          <a:r>
            <a:rPr lang="pt-PT" sz="1300" b="1" baseline="0">
              <a:solidFill>
                <a:schemeClr val="bg1"/>
              </a:solidFill>
              <a:latin typeface="+mn-lt"/>
              <a:cs typeface="Calibri" panose="020F0502020204030204" pitchFamily="34" charset="0"/>
            </a:rPr>
            <a:t>  </a:t>
          </a:r>
          <a:r>
            <a:rPr lang="pt-PT" sz="1300" b="1">
              <a:solidFill>
                <a:schemeClr val="bg1"/>
              </a:solidFill>
              <a:latin typeface="+mn-lt"/>
              <a:cs typeface="Calibri" panose="020F0502020204030204" pitchFamily="34" charset="0"/>
            </a:rPr>
            <a:t>Atividade em espaços utilizados por outras UO/SU</a:t>
          </a:r>
        </a:p>
        <a:p>
          <a:endParaRPr lang="pt-PT" sz="1300" b="1">
            <a:solidFill>
              <a:schemeClr val="bg1"/>
            </a:solidFill>
            <a:latin typeface="+mn-lt"/>
            <a:cs typeface="Calibri" panose="020F0502020204030204" pitchFamily="34" charset="0"/>
          </a:endParaRPr>
        </a:p>
      </xdr:txBody>
    </xdr:sp>
    <xdr:clientData/>
  </xdr:twoCellAnchor>
  <xdr:twoCellAnchor>
    <xdr:from>
      <xdr:col>12</xdr:col>
      <xdr:colOff>126162</xdr:colOff>
      <xdr:row>42</xdr:row>
      <xdr:rowOff>64968</xdr:rowOff>
    </xdr:from>
    <xdr:to>
      <xdr:col>18</xdr:col>
      <xdr:colOff>593738</xdr:colOff>
      <xdr:row>43</xdr:row>
      <xdr:rowOff>110374</xdr:rowOff>
    </xdr:to>
    <xdr:sp macro="" textlink="">
      <xdr:nvSpPr>
        <xdr:cNvPr id="37" name="CaixaDeTexto 36">
          <a:hlinkClick xmlns:r="http://schemas.openxmlformats.org/officeDocument/2006/relationships" r:id="rId14"/>
          <a:extLst>
            <a:ext uri="{FF2B5EF4-FFF2-40B4-BE49-F238E27FC236}">
              <a16:creationId xmlns:a16="http://schemas.microsoft.com/office/drawing/2014/main" id="{09FA6584-2679-F4AE-A718-1024C7F85B26}"/>
            </a:ext>
          </a:extLst>
        </xdr:cNvPr>
        <xdr:cNvSpPr txBox="1"/>
      </xdr:nvSpPr>
      <xdr:spPr>
        <a:xfrm>
          <a:off x="7606462" y="9920168"/>
          <a:ext cx="4099776" cy="248606"/>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S.</a:t>
          </a:r>
          <a:r>
            <a:rPr lang="pt-PT" sz="1300" b="1" baseline="0">
              <a:solidFill>
                <a:schemeClr val="bg1"/>
              </a:solidFill>
              <a:latin typeface="+mn-lt"/>
              <a:cs typeface="Calibri" panose="020F0502020204030204" pitchFamily="34" charset="0"/>
            </a:rPr>
            <a:t>  </a:t>
          </a:r>
          <a:r>
            <a:rPr lang="pt-PT" sz="1300" b="1">
              <a:solidFill>
                <a:schemeClr val="bg1"/>
              </a:solidFill>
              <a:latin typeface="+mn-lt"/>
              <a:cs typeface="Calibri" panose="020F0502020204030204" pitchFamily="34" charset="0"/>
            </a:rPr>
            <a:t>Atividade espaços utilizados por entidades externas </a:t>
          </a:r>
        </a:p>
        <a:p>
          <a:pPr>
            <a:lnSpc>
              <a:spcPts val="1700"/>
            </a:lnSpc>
          </a:pPr>
          <a:endParaRPr lang="pt-PT" sz="1300" b="1">
            <a:solidFill>
              <a:schemeClr val="bg1"/>
            </a:solidFill>
            <a:latin typeface="+mn-lt"/>
            <a:cs typeface="Calibri" panose="020F0502020204030204" pitchFamily="34" charset="0"/>
          </a:endParaRPr>
        </a:p>
        <a:p>
          <a:endParaRPr lang="pt-PT" sz="1300" b="1">
            <a:solidFill>
              <a:schemeClr val="bg1"/>
            </a:solidFill>
            <a:latin typeface="+mn-lt"/>
            <a:cs typeface="Calibri" panose="020F0502020204030204" pitchFamily="34" charset="0"/>
          </a:endParaRPr>
        </a:p>
      </xdr:txBody>
    </xdr:sp>
    <xdr:clientData/>
  </xdr:twoCellAnchor>
  <xdr:twoCellAnchor>
    <xdr:from>
      <xdr:col>10</xdr:col>
      <xdr:colOff>402614</xdr:colOff>
      <xdr:row>30</xdr:row>
      <xdr:rowOff>199776</xdr:rowOff>
    </xdr:from>
    <xdr:to>
      <xdr:col>13</xdr:col>
      <xdr:colOff>21849</xdr:colOff>
      <xdr:row>32</xdr:row>
      <xdr:rowOff>3399</xdr:rowOff>
    </xdr:to>
    <xdr:sp macro="" textlink="">
      <xdr:nvSpPr>
        <xdr:cNvPr id="48" name="CaixaDeTexto 47">
          <a:hlinkClick xmlns:r="http://schemas.openxmlformats.org/officeDocument/2006/relationships" r:id="rId8"/>
          <a:extLst>
            <a:ext uri="{FF2B5EF4-FFF2-40B4-BE49-F238E27FC236}">
              <a16:creationId xmlns:a16="http://schemas.microsoft.com/office/drawing/2014/main" id="{D454B634-3B2E-D2BC-5361-7DC660723F7E}"/>
            </a:ext>
          </a:extLst>
        </xdr:cNvPr>
        <xdr:cNvSpPr txBox="1"/>
      </xdr:nvSpPr>
      <xdr:spPr>
        <a:xfrm>
          <a:off x="6163796" y="7704321"/>
          <a:ext cx="1431871" cy="265442"/>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r" defTabSz="914400" eaLnBrk="1" fontAlgn="auto" latinLnBrk="0" hangingPunct="1">
            <a:lnSpc>
              <a:spcPts val="1000"/>
            </a:lnSpc>
            <a:spcBef>
              <a:spcPts val="0"/>
            </a:spcBef>
            <a:spcAft>
              <a:spcPts val="0"/>
            </a:spcAft>
            <a:buClrTx/>
            <a:buSzTx/>
            <a:buFontTx/>
            <a:buNone/>
            <a:tabLst/>
            <a:defRPr/>
          </a:pPr>
          <a:r>
            <a:rPr lang="pt-PT" sz="1300" b="1">
              <a:solidFill>
                <a:schemeClr val="bg1"/>
              </a:solidFill>
              <a:effectLst/>
              <a:latin typeface="+mn-lt"/>
              <a:ea typeface="+mn-ea"/>
              <a:cs typeface="+mn-cs"/>
            </a:rPr>
            <a:t>Deslocações (4)</a:t>
          </a:r>
          <a:endParaRPr lang="pt-PT" sz="1300" b="1">
            <a:solidFill>
              <a:schemeClr val="bg1"/>
            </a:solidFill>
            <a:effectLst/>
          </a:endParaRPr>
        </a:p>
      </xdr:txBody>
    </xdr:sp>
    <xdr:clientData/>
  </xdr:twoCellAnchor>
  <xdr:twoCellAnchor>
    <xdr:from>
      <xdr:col>10</xdr:col>
      <xdr:colOff>676255</xdr:colOff>
      <xdr:row>12</xdr:row>
      <xdr:rowOff>244124</xdr:rowOff>
    </xdr:from>
    <xdr:to>
      <xdr:col>13</xdr:col>
      <xdr:colOff>12614</xdr:colOff>
      <xdr:row>13</xdr:row>
      <xdr:rowOff>200993</xdr:rowOff>
    </xdr:to>
    <xdr:sp macro="" textlink="">
      <xdr:nvSpPr>
        <xdr:cNvPr id="50" name="CaixaDeTexto 49">
          <a:hlinkClick xmlns:r="http://schemas.openxmlformats.org/officeDocument/2006/relationships" r:id="rId2"/>
          <a:extLst>
            <a:ext uri="{FF2B5EF4-FFF2-40B4-BE49-F238E27FC236}">
              <a16:creationId xmlns:a16="http://schemas.microsoft.com/office/drawing/2014/main" id="{DD0908D1-31F9-4F6A-B083-17723592016D}"/>
            </a:ext>
          </a:extLst>
        </xdr:cNvPr>
        <xdr:cNvSpPr txBox="1"/>
      </xdr:nvSpPr>
      <xdr:spPr>
        <a:xfrm>
          <a:off x="6467455" y="3533424"/>
          <a:ext cx="1152459" cy="248969"/>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lnSpc>
              <a:spcPts val="1000"/>
            </a:lnSpc>
          </a:pPr>
          <a:r>
            <a:rPr lang="pt-PT" sz="1300" b="1">
              <a:solidFill>
                <a:schemeClr val="bg1"/>
              </a:solidFill>
            </a:rPr>
            <a:t>Energia (1)</a:t>
          </a:r>
        </a:p>
      </xdr:txBody>
    </xdr:sp>
    <xdr:clientData/>
  </xdr:twoCellAnchor>
  <xdr:twoCellAnchor>
    <xdr:from>
      <xdr:col>10</xdr:col>
      <xdr:colOff>515549</xdr:colOff>
      <xdr:row>27</xdr:row>
      <xdr:rowOff>129093</xdr:rowOff>
    </xdr:from>
    <xdr:to>
      <xdr:col>13</xdr:col>
      <xdr:colOff>19539</xdr:colOff>
      <xdr:row>28</xdr:row>
      <xdr:rowOff>164107</xdr:rowOff>
    </xdr:to>
    <xdr:sp macro="" textlink="">
      <xdr:nvSpPr>
        <xdr:cNvPr id="51" name="CaixaDeTexto 50">
          <a:hlinkClick xmlns:r="http://schemas.openxmlformats.org/officeDocument/2006/relationships" r:id="rId7"/>
          <a:extLst>
            <a:ext uri="{FF2B5EF4-FFF2-40B4-BE49-F238E27FC236}">
              <a16:creationId xmlns:a16="http://schemas.microsoft.com/office/drawing/2014/main" id="{88C7F3AC-1632-423D-A993-8BABD3351468}"/>
            </a:ext>
          </a:extLst>
        </xdr:cNvPr>
        <xdr:cNvSpPr txBox="1"/>
      </xdr:nvSpPr>
      <xdr:spPr>
        <a:xfrm>
          <a:off x="6276731" y="6940911"/>
          <a:ext cx="1316626" cy="265923"/>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r" defTabSz="914400" eaLnBrk="1" fontAlgn="auto" latinLnBrk="0" hangingPunct="1">
            <a:lnSpc>
              <a:spcPts val="1000"/>
            </a:lnSpc>
            <a:spcBef>
              <a:spcPts val="0"/>
            </a:spcBef>
            <a:spcAft>
              <a:spcPts val="0"/>
            </a:spcAft>
            <a:buClrTx/>
            <a:buSzTx/>
            <a:buFontTx/>
            <a:buNone/>
            <a:tabLst/>
            <a:defRPr/>
          </a:pPr>
          <a:r>
            <a:rPr lang="pt-PT" sz="1300" b="1">
              <a:solidFill>
                <a:schemeClr val="bg1"/>
              </a:solidFill>
              <a:effectLst/>
              <a:latin typeface="+mn-lt"/>
              <a:ea typeface="+mn-ea"/>
              <a:cs typeface="+mn-cs"/>
            </a:rPr>
            <a:t>Deslocações (2)</a:t>
          </a:r>
          <a:endParaRPr lang="pt-PT" sz="1300" b="1">
            <a:solidFill>
              <a:schemeClr val="bg1"/>
            </a:solidFill>
            <a:effectLst/>
          </a:endParaRPr>
        </a:p>
      </xdr:txBody>
    </xdr:sp>
    <xdr:clientData/>
  </xdr:twoCellAnchor>
  <xdr:twoCellAnchor>
    <xdr:from>
      <xdr:col>9</xdr:col>
      <xdr:colOff>882497</xdr:colOff>
      <xdr:row>29</xdr:row>
      <xdr:rowOff>51341</xdr:rowOff>
    </xdr:from>
    <xdr:to>
      <xdr:col>13</xdr:col>
      <xdr:colOff>18383</xdr:colOff>
      <xdr:row>30</xdr:row>
      <xdr:rowOff>71712</xdr:rowOff>
    </xdr:to>
    <xdr:sp macro="" textlink="">
      <xdr:nvSpPr>
        <xdr:cNvPr id="53" name="CaixaDeTexto 52">
          <a:hlinkClick xmlns:r="http://schemas.openxmlformats.org/officeDocument/2006/relationships" r:id="rId1"/>
          <a:extLst>
            <a:ext uri="{FF2B5EF4-FFF2-40B4-BE49-F238E27FC236}">
              <a16:creationId xmlns:a16="http://schemas.microsoft.com/office/drawing/2014/main" id="{392237B9-162F-47D8-A7F9-2140E5E4EBBF}"/>
            </a:ext>
          </a:extLst>
        </xdr:cNvPr>
        <xdr:cNvSpPr txBox="1"/>
      </xdr:nvSpPr>
      <xdr:spPr>
        <a:xfrm>
          <a:off x="5731588" y="7324977"/>
          <a:ext cx="1860613" cy="25128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r" defTabSz="914400" eaLnBrk="1" fontAlgn="auto" latinLnBrk="0" hangingPunct="1">
            <a:lnSpc>
              <a:spcPts val="1000"/>
            </a:lnSpc>
            <a:spcBef>
              <a:spcPts val="0"/>
            </a:spcBef>
            <a:spcAft>
              <a:spcPts val="0"/>
            </a:spcAft>
            <a:buClrTx/>
            <a:buSzTx/>
            <a:buFontTx/>
            <a:buNone/>
            <a:tabLst/>
            <a:defRPr/>
          </a:pPr>
          <a:r>
            <a:rPr lang="pt-PT" sz="1300" b="1">
              <a:solidFill>
                <a:schemeClr val="bg1"/>
              </a:solidFill>
              <a:effectLst/>
              <a:latin typeface="+mn-lt"/>
              <a:ea typeface="+mn-ea"/>
              <a:cs typeface="+mn-cs"/>
            </a:rPr>
            <a:t>Deslocações (3)</a:t>
          </a:r>
          <a:endParaRPr lang="pt-PT" sz="1300" b="1">
            <a:solidFill>
              <a:schemeClr val="bg1"/>
            </a:solidFill>
            <a:effectLst/>
          </a:endParaRPr>
        </a:p>
      </xdr:txBody>
    </xdr:sp>
    <xdr:clientData/>
  </xdr:twoCellAnchor>
  <xdr:twoCellAnchor>
    <xdr:from>
      <xdr:col>10</xdr:col>
      <xdr:colOff>293054</xdr:colOff>
      <xdr:row>24</xdr:row>
      <xdr:rowOff>40255</xdr:rowOff>
    </xdr:from>
    <xdr:to>
      <xdr:col>13</xdr:col>
      <xdr:colOff>38014</xdr:colOff>
      <xdr:row>25</xdr:row>
      <xdr:rowOff>60623</xdr:rowOff>
    </xdr:to>
    <xdr:sp macro="" textlink="">
      <xdr:nvSpPr>
        <xdr:cNvPr id="55" name="CaixaDeTexto 54">
          <a:hlinkClick xmlns:r="http://schemas.openxmlformats.org/officeDocument/2006/relationships" r:id="rId5"/>
          <a:extLst>
            <a:ext uri="{FF2B5EF4-FFF2-40B4-BE49-F238E27FC236}">
              <a16:creationId xmlns:a16="http://schemas.microsoft.com/office/drawing/2014/main" id="{96BADB92-AFA7-4D06-A2FE-1797A311CE95}"/>
            </a:ext>
          </a:extLst>
        </xdr:cNvPr>
        <xdr:cNvSpPr txBox="1"/>
      </xdr:nvSpPr>
      <xdr:spPr>
        <a:xfrm>
          <a:off x="6084254" y="6110855"/>
          <a:ext cx="1561060" cy="248968"/>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lnSpc>
              <a:spcPts val="1000"/>
            </a:lnSpc>
          </a:pPr>
          <a:r>
            <a:rPr lang="pt-PT" sz="1300" b="1">
              <a:solidFill>
                <a:schemeClr val="bg1"/>
              </a:solidFill>
            </a:rPr>
            <a:t>Deslocações (1)</a:t>
          </a:r>
        </a:p>
        <a:p>
          <a:pPr marL="0" marR="0" lvl="0" indent="0" defTabSz="914400" eaLnBrk="1" fontAlgn="auto" latinLnBrk="0" hangingPunct="1">
            <a:lnSpc>
              <a:spcPts val="1300"/>
            </a:lnSpc>
            <a:spcBef>
              <a:spcPts val="0"/>
            </a:spcBef>
            <a:spcAft>
              <a:spcPts val="0"/>
            </a:spcAft>
            <a:buClrTx/>
            <a:buSzTx/>
            <a:buFontTx/>
            <a:buNone/>
            <a:tabLst/>
            <a:defRPr/>
          </a:pPr>
          <a:endParaRPr lang="pt-PT" sz="1300" b="1">
            <a:solidFill>
              <a:schemeClr val="bg1"/>
            </a:solidFill>
          </a:endParaRPr>
        </a:p>
      </xdr:txBody>
    </xdr:sp>
    <xdr:clientData/>
  </xdr:twoCellAnchor>
  <xdr:twoCellAnchor>
    <xdr:from>
      <xdr:col>11</xdr:col>
      <xdr:colOff>136104</xdr:colOff>
      <xdr:row>18</xdr:row>
      <xdr:rowOff>220144</xdr:rowOff>
    </xdr:from>
    <xdr:to>
      <xdr:col>13</xdr:col>
      <xdr:colOff>25313</xdr:colOff>
      <xdr:row>20</xdr:row>
      <xdr:rowOff>11913</xdr:rowOff>
    </xdr:to>
    <xdr:sp macro="" textlink="">
      <xdr:nvSpPr>
        <xdr:cNvPr id="57" name="CaixaDeTexto 56">
          <a:hlinkClick xmlns:r="http://schemas.openxmlformats.org/officeDocument/2006/relationships" r:id="rId4"/>
          <a:extLst>
            <a:ext uri="{FF2B5EF4-FFF2-40B4-BE49-F238E27FC236}">
              <a16:creationId xmlns:a16="http://schemas.microsoft.com/office/drawing/2014/main" id="{E28C4889-379B-48A1-8D04-E50897711EBE}"/>
            </a:ext>
          </a:extLst>
        </xdr:cNvPr>
        <xdr:cNvSpPr txBox="1"/>
      </xdr:nvSpPr>
      <xdr:spPr>
        <a:xfrm>
          <a:off x="6740104" y="4919144"/>
          <a:ext cx="892509" cy="248969"/>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lnSpc>
              <a:spcPts val="1000"/>
            </a:lnSpc>
          </a:pPr>
          <a:r>
            <a:rPr lang="pt-PT" sz="1300" b="1">
              <a:solidFill>
                <a:schemeClr val="bg1"/>
              </a:solidFill>
            </a:rPr>
            <a:t>F-Gases</a:t>
          </a:r>
        </a:p>
      </xdr:txBody>
    </xdr:sp>
    <xdr:clientData/>
  </xdr:twoCellAnchor>
  <xdr:twoCellAnchor>
    <xdr:from>
      <xdr:col>10</xdr:col>
      <xdr:colOff>280355</xdr:colOff>
      <xdr:row>33</xdr:row>
      <xdr:rowOff>224234</xdr:rowOff>
    </xdr:from>
    <xdr:to>
      <xdr:col>13</xdr:col>
      <xdr:colOff>25315</xdr:colOff>
      <xdr:row>33</xdr:row>
      <xdr:rowOff>449491</xdr:rowOff>
    </xdr:to>
    <xdr:sp macro="" textlink="">
      <xdr:nvSpPr>
        <xdr:cNvPr id="58" name="CaixaDeTexto 57">
          <a:hlinkClick xmlns:r="http://schemas.openxmlformats.org/officeDocument/2006/relationships" r:id="rId10"/>
          <a:extLst>
            <a:ext uri="{FF2B5EF4-FFF2-40B4-BE49-F238E27FC236}">
              <a16:creationId xmlns:a16="http://schemas.microsoft.com/office/drawing/2014/main" id="{D0CE31ED-0591-4000-BC79-8573D321B904}"/>
            </a:ext>
          </a:extLst>
        </xdr:cNvPr>
        <xdr:cNvSpPr txBox="1"/>
      </xdr:nvSpPr>
      <xdr:spPr>
        <a:xfrm>
          <a:off x="6071555" y="8428434"/>
          <a:ext cx="1561060" cy="225257"/>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r" defTabSz="914400" eaLnBrk="1" fontAlgn="auto" latinLnBrk="0" hangingPunct="1">
            <a:lnSpc>
              <a:spcPts val="1000"/>
            </a:lnSpc>
            <a:spcBef>
              <a:spcPts val="0"/>
            </a:spcBef>
            <a:spcAft>
              <a:spcPts val="0"/>
            </a:spcAft>
            <a:buClrTx/>
            <a:buSzTx/>
            <a:buFontTx/>
            <a:buNone/>
            <a:tabLst/>
            <a:defRPr/>
          </a:pPr>
          <a:r>
            <a:rPr lang="pt-PT" sz="1300" b="1">
              <a:solidFill>
                <a:schemeClr val="bg1"/>
              </a:solidFill>
              <a:effectLst/>
              <a:latin typeface="+mn-lt"/>
              <a:ea typeface="+mn-ea"/>
              <a:cs typeface="+mn-cs"/>
            </a:rPr>
            <a:t>Deslocações (5)</a:t>
          </a:r>
          <a:endParaRPr lang="pt-PT" sz="1300" b="1">
            <a:solidFill>
              <a:schemeClr val="bg1"/>
            </a:solidFill>
            <a:effectLst/>
          </a:endParaRPr>
        </a:p>
      </xdr:txBody>
    </xdr:sp>
    <xdr:clientData/>
  </xdr:twoCellAnchor>
  <xdr:twoCellAnchor>
    <xdr:from>
      <xdr:col>10</xdr:col>
      <xdr:colOff>18433</xdr:colOff>
      <xdr:row>38</xdr:row>
      <xdr:rowOff>150952</xdr:rowOff>
    </xdr:from>
    <xdr:to>
      <xdr:col>13</xdr:col>
      <xdr:colOff>25314</xdr:colOff>
      <xdr:row>39</xdr:row>
      <xdr:rowOff>197565</xdr:rowOff>
    </xdr:to>
    <xdr:sp macro="" textlink="">
      <xdr:nvSpPr>
        <xdr:cNvPr id="61" name="CaixaDeTexto 60">
          <a:hlinkClick xmlns:r="http://schemas.openxmlformats.org/officeDocument/2006/relationships" r:id="rId12"/>
          <a:extLst>
            <a:ext uri="{FF2B5EF4-FFF2-40B4-BE49-F238E27FC236}">
              <a16:creationId xmlns:a16="http://schemas.microsoft.com/office/drawing/2014/main" id="{5358562D-CA85-4F64-9189-1AAF7133D7D6}"/>
            </a:ext>
          </a:extLst>
        </xdr:cNvPr>
        <xdr:cNvSpPr txBox="1"/>
      </xdr:nvSpPr>
      <xdr:spPr>
        <a:xfrm>
          <a:off x="5779615" y="9560497"/>
          <a:ext cx="1819517" cy="242886"/>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lnSpc>
              <a:spcPts val="1000"/>
            </a:lnSpc>
          </a:pPr>
          <a:r>
            <a:rPr lang="pt-PT" sz="1300" b="1">
              <a:solidFill>
                <a:schemeClr val="bg1"/>
              </a:solidFill>
            </a:rPr>
            <a:t>Espaços alugados</a:t>
          </a:r>
        </a:p>
      </xdr:txBody>
    </xdr:sp>
    <xdr:clientData/>
  </xdr:twoCellAnchor>
  <xdr:twoCellAnchor>
    <xdr:from>
      <xdr:col>10</xdr:col>
      <xdr:colOff>184082</xdr:colOff>
      <xdr:row>34</xdr:row>
      <xdr:rowOff>98062</xdr:rowOff>
    </xdr:from>
    <xdr:to>
      <xdr:col>13</xdr:col>
      <xdr:colOff>21848</xdr:colOff>
      <xdr:row>37</xdr:row>
      <xdr:rowOff>140235</xdr:rowOff>
    </xdr:to>
    <xdr:sp macro="" textlink="">
      <xdr:nvSpPr>
        <xdr:cNvPr id="62" name="CaixaDeTexto 61">
          <a:hlinkClick xmlns:r="http://schemas.openxmlformats.org/officeDocument/2006/relationships" r:id="rId11"/>
          <a:extLst>
            <a:ext uri="{FF2B5EF4-FFF2-40B4-BE49-F238E27FC236}">
              <a16:creationId xmlns:a16="http://schemas.microsoft.com/office/drawing/2014/main" id="{58A4C4FB-E28D-4450-8A91-B6C5B26ED3DB}"/>
            </a:ext>
          </a:extLst>
        </xdr:cNvPr>
        <xdr:cNvSpPr txBox="1"/>
      </xdr:nvSpPr>
      <xdr:spPr>
        <a:xfrm>
          <a:off x="5945264" y="8861062"/>
          <a:ext cx="1650402" cy="492446"/>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lnSpc>
              <a:spcPts val="1500"/>
            </a:lnSpc>
          </a:pPr>
          <a:r>
            <a:rPr lang="pt-PT" sz="1300" b="1">
              <a:solidFill>
                <a:schemeClr val="bg1"/>
              </a:solidFill>
            </a:rPr>
            <a:t>Resíduos - Energia </a:t>
          </a:r>
        </a:p>
      </xdr:txBody>
    </xdr:sp>
    <xdr:clientData/>
  </xdr:twoCellAnchor>
  <xdr:twoCellAnchor>
    <xdr:from>
      <xdr:col>10</xdr:col>
      <xdr:colOff>147695</xdr:colOff>
      <xdr:row>40</xdr:row>
      <xdr:rowOff>114648</xdr:rowOff>
    </xdr:from>
    <xdr:to>
      <xdr:col>13</xdr:col>
      <xdr:colOff>38014</xdr:colOff>
      <xdr:row>41</xdr:row>
      <xdr:rowOff>188745</xdr:rowOff>
    </xdr:to>
    <xdr:sp macro="" textlink="">
      <xdr:nvSpPr>
        <xdr:cNvPr id="64" name="CaixaDeTexto 63">
          <a:hlinkClick xmlns:r="http://schemas.openxmlformats.org/officeDocument/2006/relationships" r:id="rId13"/>
          <a:extLst>
            <a:ext uri="{FF2B5EF4-FFF2-40B4-BE49-F238E27FC236}">
              <a16:creationId xmlns:a16="http://schemas.microsoft.com/office/drawing/2014/main" id="{EA941460-1975-4C74-872D-6463975CF9AF}"/>
            </a:ext>
          </a:extLst>
        </xdr:cNvPr>
        <xdr:cNvSpPr txBox="1"/>
      </xdr:nvSpPr>
      <xdr:spPr>
        <a:xfrm>
          <a:off x="5908877" y="9928284"/>
          <a:ext cx="1702955" cy="281916"/>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lnSpc>
              <a:spcPts val="1000"/>
            </a:lnSpc>
          </a:pPr>
          <a:r>
            <a:rPr lang="pt-PT" sz="1300" b="1">
              <a:solidFill>
                <a:schemeClr val="bg1"/>
              </a:solidFill>
            </a:rPr>
            <a:t>Outras entidades</a:t>
          </a:r>
        </a:p>
      </xdr:txBody>
    </xdr:sp>
    <xdr:clientData/>
  </xdr:twoCellAnchor>
  <xdr:twoCellAnchor>
    <xdr:from>
      <xdr:col>10</xdr:col>
      <xdr:colOff>562920</xdr:colOff>
      <xdr:row>12</xdr:row>
      <xdr:rowOff>84314</xdr:rowOff>
    </xdr:from>
    <xdr:to>
      <xdr:col>18</xdr:col>
      <xdr:colOff>556438</xdr:colOff>
      <xdr:row>12</xdr:row>
      <xdr:rowOff>91474</xdr:rowOff>
    </xdr:to>
    <xdr:cxnSp macro="">
      <xdr:nvCxnSpPr>
        <xdr:cNvPr id="10" name="Conexão reta 9">
          <a:extLst>
            <a:ext uri="{FF2B5EF4-FFF2-40B4-BE49-F238E27FC236}">
              <a16:creationId xmlns:a16="http://schemas.microsoft.com/office/drawing/2014/main" id="{246318C8-7289-1A0D-9E16-6FE59378600C}"/>
            </a:ext>
          </a:extLst>
        </xdr:cNvPr>
        <xdr:cNvCxnSpPr/>
      </xdr:nvCxnSpPr>
      <xdr:spPr>
        <a:xfrm>
          <a:off x="6390809" y="3104092"/>
          <a:ext cx="5327518" cy="7160"/>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553040</xdr:colOff>
      <xdr:row>44</xdr:row>
      <xdr:rowOff>6931</xdr:rowOff>
    </xdr:from>
    <xdr:to>
      <xdr:col>18</xdr:col>
      <xdr:colOff>514101</xdr:colOff>
      <xdr:row>44</xdr:row>
      <xdr:rowOff>19735</xdr:rowOff>
    </xdr:to>
    <xdr:cxnSp macro="">
      <xdr:nvCxnSpPr>
        <xdr:cNvPr id="13" name="Conexão reta 12">
          <a:extLst>
            <a:ext uri="{FF2B5EF4-FFF2-40B4-BE49-F238E27FC236}">
              <a16:creationId xmlns:a16="http://schemas.microsoft.com/office/drawing/2014/main" id="{147AB122-CCCD-4CF2-BE8F-C8B697CDAF42}"/>
            </a:ext>
          </a:extLst>
        </xdr:cNvPr>
        <xdr:cNvCxnSpPr/>
      </xdr:nvCxnSpPr>
      <xdr:spPr>
        <a:xfrm>
          <a:off x="6344240" y="10268531"/>
          <a:ext cx="5282361" cy="12804"/>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297815</xdr:colOff>
      <xdr:row>1</xdr:row>
      <xdr:rowOff>85238</xdr:rowOff>
    </xdr:from>
    <xdr:to>
      <xdr:col>21</xdr:col>
      <xdr:colOff>25400</xdr:colOff>
      <xdr:row>5</xdr:row>
      <xdr:rowOff>14848</xdr:rowOff>
    </xdr:to>
    <xdr:grpSp>
      <xdr:nvGrpSpPr>
        <xdr:cNvPr id="12" name="Agrupar 11">
          <a:extLst>
            <a:ext uri="{FF2B5EF4-FFF2-40B4-BE49-F238E27FC236}">
              <a16:creationId xmlns:a16="http://schemas.microsoft.com/office/drawing/2014/main" id="{1727DD90-61FD-7469-B64E-55D60C559D50}"/>
            </a:ext>
          </a:extLst>
        </xdr:cNvPr>
        <xdr:cNvGrpSpPr/>
      </xdr:nvGrpSpPr>
      <xdr:grpSpPr>
        <a:xfrm>
          <a:off x="297815" y="222398"/>
          <a:ext cx="13123545" cy="1133570"/>
          <a:chOff x="501015" y="224938"/>
          <a:chExt cx="13265785" cy="1136110"/>
        </a:xfrm>
      </xdr:grpSpPr>
      <xdr:pic>
        <xdr:nvPicPr>
          <xdr:cNvPr id="2" name="Imagem 1">
            <a:extLst>
              <a:ext uri="{FF2B5EF4-FFF2-40B4-BE49-F238E27FC236}">
                <a16:creationId xmlns:a16="http://schemas.microsoft.com/office/drawing/2014/main" id="{3AC0048A-8EEC-4388-9119-D90F3FE875DB}"/>
              </a:ext>
            </a:extLst>
          </xdr:cNvPr>
          <xdr:cNvPicPr>
            <a:picLocks noChangeAspect="1"/>
          </xdr:cNvPicPr>
        </xdr:nvPicPr>
        <xdr:blipFill rotWithShape="1">
          <a:blip xmlns:r="http://schemas.openxmlformats.org/officeDocument/2006/relationships" r:embed="rId15"/>
          <a:srcRect l="21967" t="40291" r="24098" b="35325"/>
          <a:stretch/>
        </xdr:blipFill>
        <xdr:spPr>
          <a:xfrm>
            <a:off x="501015" y="224938"/>
            <a:ext cx="4041776" cy="1136110"/>
          </a:xfrm>
          <a:prstGeom prst="rect">
            <a:avLst/>
          </a:prstGeom>
        </xdr:spPr>
      </xdr:pic>
      <xdr:sp macro="" textlink="">
        <xdr:nvSpPr>
          <xdr:cNvPr id="5" name="CaixaDeTexto 4">
            <a:extLst>
              <a:ext uri="{FF2B5EF4-FFF2-40B4-BE49-F238E27FC236}">
                <a16:creationId xmlns:a16="http://schemas.microsoft.com/office/drawing/2014/main" id="{F175FC17-6C0E-B161-828A-D3552A9F4B30}"/>
              </a:ext>
            </a:extLst>
          </xdr:cNvPr>
          <xdr:cNvSpPr txBox="1"/>
        </xdr:nvSpPr>
        <xdr:spPr>
          <a:xfrm>
            <a:off x="4533900" y="228600"/>
            <a:ext cx="9232900" cy="11303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0" tIns="228600" rIns="457200" rtlCol="0" anchor="t"/>
          <a:lstStyle/>
          <a:p>
            <a:pPr>
              <a:lnSpc>
                <a:spcPts val="3000"/>
              </a:lnSpc>
            </a:pPr>
            <a:r>
              <a:rPr lang="pt-PT" sz="4000" b="0">
                <a:solidFill>
                  <a:srgbClr val="829381"/>
                </a:solidFill>
              </a:rPr>
              <a:t>Formulário de Apoio ao Registo de Dados de Atividade pelas IES </a:t>
            </a:r>
          </a:p>
        </xdr:txBody>
      </xdr:sp>
    </xdr:grpSp>
    <xdr:clientData/>
  </xdr:twoCellAnchor>
  <xdr:twoCellAnchor>
    <xdr:from>
      <xdr:col>0</xdr:col>
      <xdr:colOff>301624</xdr:colOff>
      <xdr:row>11</xdr:row>
      <xdr:rowOff>22225</xdr:rowOff>
    </xdr:from>
    <xdr:to>
      <xdr:col>7</xdr:col>
      <xdr:colOff>444499</xdr:colOff>
      <xdr:row>13</xdr:row>
      <xdr:rowOff>177801</xdr:rowOff>
    </xdr:to>
    <xdr:sp macro="" textlink="">
      <xdr:nvSpPr>
        <xdr:cNvPr id="42" name="CaixaDeTexto 41">
          <a:extLst>
            <a:ext uri="{FF2B5EF4-FFF2-40B4-BE49-F238E27FC236}">
              <a16:creationId xmlns:a16="http://schemas.microsoft.com/office/drawing/2014/main" id="{3FB10D22-E9EE-4AEF-B3C1-B83D1DC80035}"/>
            </a:ext>
          </a:extLst>
        </xdr:cNvPr>
        <xdr:cNvSpPr txBox="1"/>
      </xdr:nvSpPr>
      <xdr:spPr>
        <a:xfrm>
          <a:off x="301624" y="2727325"/>
          <a:ext cx="4308475" cy="447676"/>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PT" sz="1600" b="1" spc="150" baseline="0">
              <a:solidFill>
                <a:schemeClr val="bg1"/>
              </a:solidFill>
            </a:rPr>
            <a:t>Notas à utilização do ficheiro</a:t>
          </a:r>
        </a:p>
      </xdr:txBody>
    </xdr:sp>
    <xdr:clientData/>
  </xdr:twoCellAnchor>
  <xdr:twoCellAnchor>
    <xdr:from>
      <xdr:col>19</xdr:col>
      <xdr:colOff>552449</xdr:colOff>
      <xdr:row>41</xdr:row>
      <xdr:rowOff>123826</xdr:rowOff>
    </xdr:from>
    <xdr:to>
      <xdr:col>20</xdr:col>
      <xdr:colOff>581025</xdr:colOff>
      <xdr:row>44</xdr:row>
      <xdr:rowOff>133491</xdr:rowOff>
    </xdr:to>
    <xdr:sp macro="" textlink="">
      <xdr:nvSpPr>
        <xdr:cNvPr id="45" name="CaixaDeTexto 44">
          <a:extLst>
            <a:ext uri="{FF2B5EF4-FFF2-40B4-BE49-F238E27FC236}">
              <a16:creationId xmlns:a16="http://schemas.microsoft.com/office/drawing/2014/main" id="{A2A9B4D9-4B5E-B039-D2F4-3A15EF314CED}"/>
            </a:ext>
          </a:extLst>
        </xdr:cNvPr>
        <xdr:cNvSpPr txBox="1"/>
      </xdr:nvSpPr>
      <xdr:spPr>
        <a:xfrm>
          <a:off x="12350749" y="9775826"/>
          <a:ext cx="930276" cy="619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t-PT" sz="900" b="1">
              <a:solidFill>
                <a:schemeClr val="bg1"/>
              </a:solidFill>
              <a:latin typeface="Brandon Grotesque Light" panose="020B0303020203060202" pitchFamily="34" charset="0"/>
            </a:rPr>
            <a:t>Versão 1.0</a:t>
          </a:r>
        </a:p>
        <a:p>
          <a:r>
            <a:rPr lang="pt-PT" sz="900" b="1">
              <a:solidFill>
                <a:schemeClr val="bg1"/>
              </a:solidFill>
              <a:latin typeface="Brandon Grotesque Light" panose="020B0303020203060202" pitchFamily="34" charset="0"/>
            </a:rPr>
            <a:t>02.2025</a:t>
          </a:r>
        </a:p>
        <a:p>
          <a:r>
            <a:rPr lang="pt-PT" sz="900" b="1">
              <a:solidFill>
                <a:schemeClr val="bg1"/>
              </a:solidFill>
              <a:latin typeface="Brandon Grotesque Light" panose="020B0303020203060202" pitchFamily="34" charset="0"/>
            </a:rPr>
            <a:t>Lasting Values</a:t>
          </a:r>
        </a:p>
        <a:p>
          <a:endParaRPr lang="pt-PT" sz="900" b="1">
            <a:solidFill>
              <a:schemeClr val="bg1"/>
            </a:solidFill>
            <a:latin typeface="Brandon Grotesque Light" panose="020B0303020203060202" pitchFamily="34" charset="0"/>
          </a:endParaRPr>
        </a:p>
        <a:p>
          <a:endParaRPr lang="pt-PT" sz="900" b="1">
            <a:solidFill>
              <a:schemeClr val="bg1"/>
            </a:solidFill>
            <a:latin typeface="Brandon Grotesque Light" panose="020B0303020203060202" pitchFamily="34" charset="0"/>
          </a:endParaRPr>
        </a:p>
        <a:p>
          <a:endParaRPr lang="pt-PT" sz="900" b="1">
            <a:solidFill>
              <a:schemeClr val="bg1"/>
            </a:solidFill>
            <a:latin typeface="Brandon Grotesque Light" panose="020B0303020203060202" pitchFamily="34" charset="0"/>
          </a:endParaRPr>
        </a:p>
        <a:p>
          <a:endParaRPr lang="pt-PT" sz="900" b="1">
            <a:solidFill>
              <a:schemeClr val="bg1"/>
            </a:solidFill>
            <a:latin typeface="Brandon Grotesque Light" panose="020B0303020203060202" pitchFamily="34" charset="0"/>
          </a:endParaRPr>
        </a:p>
        <a:p>
          <a:endParaRPr lang="pt-PT" sz="900" b="1">
            <a:solidFill>
              <a:schemeClr val="bg1"/>
            </a:solidFill>
            <a:latin typeface="Brandon Grotesque Light" panose="020B0303020203060202" pitchFamily="34" charset="0"/>
          </a:endParaRPr>
        </a:p>
      </xdr:txBody>
    </xdr:sp>
    <xdr:clientData/>
  </xdr:twoCellAnchor>
  <xdr:twoCellAnchor>
    <xdr:from>
      <xdr:col>0</xdr:col>
      <xdr:colOff>231775</xdr:colOff>
      <xdr:row>12</xdr:row>
      <xdr:rowOff>133350</xdr:rowOff>
    </xdr:from>
    <xdr:to>
      <xdr:col>10</xdr:col>
      <xdr:colOff>269875</xdr:colOff>
      <xdr:row>43</xdr:row>
      <xdr:rowOff>177799</xdr:rowOff>
    </xdr:to>
    <xdr:grpSp>
      <xdr:nvGrpSpPr>
        <xdr:cNvPr id="17" name="Agrupar 16">
          <a:extLst>
            <a:ext uri="{FF2B5EF4-FFF2-40B4-BE49-F238E27FC236}">
              <a16:creationId xmlns:a16="http://schemas.microsoft.com/office/drawing/2014/main" id="{A2901910-C550-95F7-A570-E8F61C9CFC49}"/>
            </a:ext>
          </a:extLst>
        </xdr:cNvPr>
        <xdr:cNvGrpSpPr/>
      </xdr:nvGrpSpPr>
      <xdr:grpSpPr>
        <a:xfrm>
          <a:off x="231775" y="3105150"/>
          <a:ext cx="5829300" cy="7092949"/>
          <a:chOff x="476250" y="2681047"/>
          <a:chExt cx="5543549" cy="6843563"/>
        </a:xfrm>
      </xdr:grpSpPr>
      <xdr:sp macro="" textlink="">
        <xdr:nvSpPr>
          <xdr:cNvPr id="3" name="CaixaDeTexto 2">
            <a:extLst>
              <a:ext uri="{FF2B5EF4-FFF2-40B4-BE49-F238E27FC236}">
                <a16:creationId xmlns:a16="http://schemas.microsoft.com/office/drawing/2014/main" id="{D5AB4AF6-F621-1EBA-1FF7-672BD04E676A}"/>
              </a:ext>
            </a:extLst>
          </xdr:cNvPr>
          <xdr:cNvSpPr txBox="1"/>
        </xdr:nvSpPr>
        <xdr:spPr>
          <a:xfrm>
            <a:off x="476250" y="2681047"/>
            <a:ext cx="5543549" cy="684356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182880" rIns="182880" rtlCol="0" anchor="t"/>
          <a:lstStyle/>
          <a:p>
            <a:pPr marL="0" marR="0" lvl="0" indent="0" defTabSz="914400" eaLnBrk="1" fontAlgn="auto" latinLnBrk="0" hangingPunct="1">
              <a:lnSpc>
                <a:spcPct val="100000"/>
              </a:lnSpc>
              <a:spcBef>
                <a:spcPts val="0"/>
              </a:spcBef>
              <a:spcAft>
                <a:spcPts val="600"/>
              </a:spcAft>
              <a:buClrTx/>
              <a:buSzTx/>
              <a:buFontTx/>
              <a:buNone/>
              <a:tabLst/>
              <a:defRPr/>
            </a:pPr>
            <a:r>
              <a:rPr lang="pt-PT" sz="1400">
                <a:solidFill>
                  <a:schemeClr val="tx1">
                    <a:lumMod val="65000"/>
                    <a:lumOff val="35000"/>
                  </a:schemeClr>
                </a:solidFill>
                <a:effectLst/>
                <a:latin typeface="+mn-lt"/>
                <a:ea typeface="+mn-ea"/>
                <a:cs typeface="+mn-cs"/>
              </a:rPr>
              <a:t>Este ficheiro é parte integrante do </a:t>
            </a:r>
            <a:r>
              <a:rPr lang="pt-PT" sz="1400" b="1">
                <a:solidFill>
                  <a:srgbClr val="829381"/>
                </a:solidFill>
                <a:effectLst/>
                <a:latin typeface="+mn-lt"/>
                <a:ea typeface="+mn-ea"/>
                <a:cs typeface="+mn-cs"/>
              </a:rPr>
              <a:t>"Inventário de Emissões de Gases com Efeito de Estufa – Manual de apoio para IES" </a:t>
            </a:r>
            <a:r>
              <a:rPr lang="pt-PT" sz="1400" b="0">
                <a:solidFill>
                  <a:schemeClr val="tx1"/>
                </a:solidFill>
                <a:effectLst/>
                <a:latin typeface="+mn-lt"/>
                <a:ea typeface="+mn-ea"/>
                <a:cs typeface="+mn-cs"/>
              </a:rPr>
              <a:t>(</a:t>
            </a:r>
            <a:r>
              <a:rPr lang="pt-PT" sz="1400" b="0">
                <a:solidFill>
                  <a:schemeClr val="tx1">
                    <a:lumMod val="65000"/>
                    <a:lumOff val="35000"/>
                  </a:schemeClr>
                </a:solidFill>
                <a:effectLst/>
                <a:latin typeface="+mn-lt"/>
                <a:ea typeface="+mn-ea"/>
                <a:cs typeface="+mn-cs"/>
              </a:rPr>
              <a:t>também designado por Manuel</a:t>
            </a:r>
            <a:r>
              <a:rPr lang="pt-PT" sz="1400" b="0" baseline="0">
                <a:solidFill>
                  <a:schemeClr val="tx1">
                    <a:lumMod val="65000"/>
                    <a:lumOff val="35000"/>
                  </a:schemeClr>
                </a:solidFill>
                <a:effectLst/>
                <a:latin typeface="+mn-lt"/>
                <a:ea typeface="+mn-ea"/>
                <a:cs typeface="+mn-cs"/>
              </a:rPr>
              <a:t> de Apoio)</a:t>
            </a:r>
            <a:r>
              <a:rPr lang="pt-PT" sz="1400" b="0">
                <a:solidFill>
                  <a:schemeClr val="tx1">
                    <a:lumMod val="65000"/>
                    <a:lumOff val="35000"/>
                  </a:schemeClr>
                </a:solidFill>
                <a:effectLst/>
                <a:latin typeface="+mn-lt"/>
                <a:ea typeface="+mn-ea"/>
                <a:cs typeface="+mn-cs"/>
              </a:rPr>
              <a:t>,</a:t>
            </a:r>
            <a:r>
              <a:rPr lang="pt-PT" sz="1400" b="0" baseline="0">
                <a:solidFill>
                  <a:schemeClr val="tx1">
                    <a:lumMod val="65000"/>
                    <a:lumOff val="35000"/>
                  </a:schemeClr>
                </a:solidFill>
                <a:effectLst/>
                <a:latin typeface="+mn-lt"/>
                <a:ea typeface="+mn-ea"/>
                <a:cs typeface="+mn-cs"/>
              </a:rPr>
              <a:t> </a:t>
            </a:r>
            <a:r>
              <a:rPr lang="pt-PT" sz="1400" b="0">
                <a:solidFill>
                  <a:schemeClr val="tx1">
                    <a:lumMod val="65000"/>
                    <a:lumOff val="35000"/>
                  </a:schemeClr>
                </a:solidFill>
                <a:effectLst/>
                <a:latin typeface="+mn-lt"/>
                <a:ea typeface="+mn-ea"/>
                <a:cs typeface="+mn-cs"/>
              </a:rPr>
              <a:t>desenvolvido no âmbito dos trabalhos </a:t>
            </a:r>
            <a:r>
              <a:rPr lang="pt-PT" sz="1400">
                <a:solidFill>
                  <a:schemeClr val="tx1">
                    <a:lumMod val="65000"/>
                    <a:lumOff val="35000"/>
                  </a:schemeClr>
                </a:solidFill>
                <a:effectLst/>
                <a:latin typeface="+mn-lt"/>
                <a:ea typeface="+mn-ea"/>
                <a:cs typeface="+mn-cs"/>
              </a:rPr>
              <a:t>técnicos de suporte ao Roteiro para a Neutralidade e Resiliência Climática da Universidade Nova de Lisboa (NOVA), designado </a:t>
            </a:r>
            <a:r>
              <a:rPr lang="pt-PT" sz="1400" b="1">
                <a:solidFill>
                  <a:srgbClr val="829381"/>
                </a:solidFill>
                <a:effectLst/>
                <a:latin typeface="+mn-lt"/>
                <a:ea typeface="+mn-ea"/>
                <a:cs typeface="+mn-cs"/>
              </a:rPr>
              <a:t>Route Zero</a:t>
            </a:r>
            <a:r>
              <a:rPr lang="pt-PT" sz="1400">
                <a:solidFill>
                  <a:schemeClr val="tx1">
                    <a:lumMod val="65000"/>
                    <a:lumOff val="35000"/>
                  </a:schemeClr>
                </a:solidFill>
                <a:effectLst/>
                <a:latin typeface="+mn-lt"/>
                <a:ea typeface="+mn-ea"/>
                <a:cs typeface="+mn-cs"/>
              </a:rPr>
              <a:t>, cofinanciado pelo Fundo Ambiental.</a:t>
            </a:r>
            <a:r>
              <a:rPr lang="pt-PT" sz="1400">
                <a:solidFill>
                  <a:schemeClr val="tx1">
                    <a:lumMod val="65000"/>
                    <a:lumOff val="35000"/>
                  </a:schemeClr>
                </a:solidFill>
                <a:effectLst/>
              </a:rPr>
              <a:t> </a:t>
            </a:r>
            <a:endParaRPr lang="pt-PT" sz="1400">
              <a:solidFill>
                <a:schemeClr val="tx1">
                  <a:lumMod val="65000"/>
                  <a:lumOff val="3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lang="pt-PT" sz="1400">
                <a:solidFill>
                  <a:schemeClr val="tx1">
                    <a:lumMod val="65000"/>
                    <a:lumOff val="35000"/>
                  </a:schemeClr>
                </a:solidFill>
                <a:effectLst/>
                <a:latin typeface="+mn-lt"/>
                <a:ea typeface="+mn-ea"/>
                <a:cs typeface="+mn-cs"/>
              </a:rPr>
              <a:t>O seu objetivo é auxiliar as </a:t>
            </a:r>
            <a:r>
              <a:rPr lang="pt-PT" sz="1400" b="1" baseline="0">
                <a:solidFill>
                  <a:schemeClr val="tx1">
                    <a:lumMod val="65000"/>
                    <a:lumOff val="35000"/>
                  </a:schemeClr>
                </a:solidFill>
                <a:effectLst/>
                <a:latin typeface="+mn-lt"/>
                <a:ea typeface="+mn-ea"/>
                <a:cs typeface="+mn-cs"/>
              </a:rPr>
              <a:t>Instituições de Ensino Superior (IES)</a:t>
            </a:r>
            <a:r>
              <a:rPr lang="pt-PT" sz="1400">
                <a:solidFill>
                  <a:schemeClr val="tx1">
                    <a:lumMod val="65000"/>
                    <a:lumOff val="35000"/>
                  </a:schemeClr>
                </a:solidFill>
                <a:effectLst/>
                <a:latin typeface="+mn-lt"/>
                <a:ea typeface="+mn-ea"/>
                <a:cs typeface="+mn-cs"/>
              </a:rPr>
              <a:t> na organização e registo dos Dados</a:t>
            </a:r>
            <a:r>
              <a:rPr lang="pt-PT" sz="1400" baseline="0">
                <a:solidFill>
                  <a:schemeClr val="tx1">
                    <a:lumMod val="65000"/>
                    <a:lumOff val="35000"/>
                  </a:schemeClr>
                </a:solidFill>
                <a:effectLst/>
                <a:latin typeface="+mn-lt"/>
                <a:ea typeface="+mn-ea"/>
                <a:cs typeface="+mn-cs"/>
              </a:rPr>
              <a:t> de Atividade necessários à elaboração do seu inventário anual de emissões de </a:t>
            </a:r>
            <a:r>
              <a:rPr lang="pt-PT" sz="1400">
                <a:solidFill>
                  <a:schemeClr val="tx1">
                    <a:lumMod val="65000"/>
                    <a:lumOff val="35000"/>
                  </a:schemeClr>
                </a:solidFill>
                <a:effectLst/>
                <a:latin typeface="+mn-lt"/>
                <a:ea typeface="+mn-ea"/>
                <a:cs typeface="+mn-cs"/>
              </a:rPr>
              <a:t>Gases com Efeito de Estufa (GEE).</a:t>
            </a:r>
          </a:p>
          <a:p>
            <a:pPr marL="0" marR="0" lvl="0" indent="0" defTabSz="914400" eaLnBrk="1" fontAlgn="auto" latinLnBrk="0" hangingPunct="1">
              <a:lnSpc>
                <a:spcPct val="100000"/>
              </a:lnSpc>
              <a:spcBef>
                <a:spcPts val="0"/>
              </a:spcBef>
              <a:spcAft>
                <a:spcPts val="600"/>
              </a:spcAft>
              <a:buClrTx/>
              <a:buSzTx/>
              <a:buFontTx/>
              <a:buNone/>
              <a:tabLst/>
              <a:defRPr/>
            </a:pPr>
            <a:r>
              <a:rPr lang="pt-PT" sz="1400">
                <a:solidFill>
                  <a:schemeClr val="tx1">
                    <a:lumMod val="65000"/>
                    <a:lumOff val="35000"/>
                  </a:schemeClr>
                </a:solidFill>
                <a:effectLst/>
                <a:latin typeface="+mn-lt"/>
                <a:ea typeface="+mn-ea"/>
                <a:cs typeface="+mn-cs"/>
              </a:rPr>
              <a:t>O formulário que ora se disponibiliza deve ser preenchido por cada uma das </a:t>
            </a:r>
            <a:r>
              <a:rPr lang="pt-PT" sz="1400" b="1">
                <a:solidFill>
                  <a:schemeClr val="tx1">
                    <a:lumMod val="65000"/>
                    <a:lumOff val="35000"/>
                  </a:schemeClr>
                </a:solidFill>
                <a:effectLst/>
                <a:latin typeface="+mn-lt"/>
                <a:ea typeface="+mn-ea"/>
                <a:cs typeface="+mn-cs"/>
              </a:rPr>
              <a:t>Unidades</a:t>
            </a:r>
            <a:r>
              <a:rPr lang="pt-PT" sz="1400" b="1" baseline="0">
                <a:solidFill>
                  <a:schemeClr val="tx1">
                    <a:lumMod val="65000"/>
                    <a:lumOff val="35000"/>
                  </a:schemeClr>
                </a:solidFill>
                <a:effectLst/>
                <a:latin typeface="+mn-lt"/>
                <a:ea typeface="+mn-ea"/>
                <a:cs typeface="+mn-cs"/>
              </a:rPr>
              <a:t> Orgânicas (UO)</a:t>
            </a:r>
            <a:r>
              <a:rPr lang="pt-PT" sz="1400" baseline="0">
                <a:solidFill>
                  <a:schemeClr val="tx1">
                    <a:lumMod val="65000"/>
                    <a:lumOff val="35000"/>
                  </a:schemeClr>
                </a:solidFill>
                <a:effectLst/>
                <a:latin typeface="+mn-lt"/>
                <a:ea typeface="+mn-ea"/>
                <a:cs typeface="+mn-cs"/>
              </a:rPr>
              <a:t>, e por outras </a:t>
            </a:r>
            <a:r>
              <a:rPr lang="pt-PT" sz="1400">
                <a:solidFill>
                  <a:schemeClr val="tx1">
                    <a:lumMod val="65000"/>
                    <a:lumOff val="35000"/>
                  </a:schemeClr>
                </a:solidFill>
                <a:effectLst/>
                <a:latin typeface="+mn-lt"/>
                <a:ea typeface="+mn-ea"/>
                <a:cs typeface="+mn-cs"/>
              </a:rPr>
              <a:t>eventuais sub-unidades</a:t>
            </a:r>
            <a:r>
              <a:rPr lang="pt-PT" sz="1400" baseline="0">
                <a:solidFill>
                  <a:schemeClr val="tx1">
                    <a:lumMod val="65000"/>
                    <a:lumOff val="35000"/>
                  </a:schemeClr>
                </a:solidFill>
                <a:effectLst/>
                <a:latin typeface="+mn-lt"/>
                <a:ea typeface="+mn-ea"/>
                <a:cs typeface="+mn-cs"/>
              </a:rPr>
              <a:t> organizacionais (por exemplo, Reitoria e/ou Serviços de Ação Social), de cada IES. Esse </a:t>
            </a:r>
            <a:r>
              <a:rPr lang="pt-PT" sz="1400">
                <a:solidFill>
                  <a:schemeClr val="tx1">
                    <a:lumMod val="65000"/>
                    <a:lumOff val="35000"/>
                  </a:schemeClr>
                </a:solidFill>
                <a:effectLst/>
                <a:latin typeface="+mn-lt"/>
                <a:ea typeface="+mn-ea"/>
                <a:cs typeface="+mn-cs"/>
              </a:rPr>
              <a:t>preenchimento </a:t>
            </a:r>
            <a:r>
              <a:rPr lang="pt-PT" sz="1400" baseline="0">
                <a:solidFill>
                  <a:schemeClr val="tx1">
                    <a:lumMod val="65000"/>
                    <a:lumOff val="35000"/>
                  </a:schemeClr>
                </a:solidFill>
                <a:effectLst/>
                <a:latin typeface="+mn-lt"/>
                <a:ea typeface="+mn-ea"/>
                <a:cs typeface="+mn-cs"/>
              </a:rPr>
              <a:t>deve ser apoiado pela consulta do </a:t>
            </a:r>
            <a:r>
              <a:rPr lang="pt-PT" sz="1400">
                <a:solidFill>
                  <a:schemeClr val="tx1">
                    <a:lumMod val="65000"/>
                    <a:lumOff val="35000"/>
                  </a:schemeClr>
                </a:solidFill>
                <a:effectLst/>
                <a:latin typeface="+mn-lt"/>
                <a:ea typeface="+mn-ea"/>
                <a:cs typeface="+mn-cs"/>
              </a:rPr>
              <a:t>Manual de Apoio,</a:t>
            </a:r>
            <a:r>
              <a:rPr lang="pt-PT" sz="1400" baseline="0">
                <a:solidFill>
                  <a:schemeClr val="tx1">
                    <a:lumMod val="65000"/>
                    <a:lumOff val="35000"/>
                  </a:schemeClr>
                </a:solidFill>
                <a:effectLst/>
                <a:latin typeface="+mn-lt"/>
                <a:ea typeface="+mn-ea"/>
                <a:cs typeface="+mn-cs"/>
              </a:rPr>
              <a:t> que, ao longo do texto, contém referência às folhas onde podem ser registados os dados.</a:t>
            </a:r>
            <a:endParaRPr lang="pt-PT" sz="1400">
              <a:solidFill>
                <a:schemeClr val="tx1">
                  <a:lumMod val="65000"/>
                  <a:lumOff val="3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lang="pt-PT" sz="1400" b="0" i="0" cap="none" baseline="0">
                <a:solidFill>
                  <a:schemeClr val="tx1">
                    <a:lumMod val="65000"/>
                    <a:lumOff val="35000"/>
                  </a:schemeClr>
                </a:solidFill>
                <a:effectLst/>
                <a:latin typeface="+mn-lt"/>
                <a:ea typeface="+mn-ea"/>
                <a:cs typeface="+mn-cs"/>
              </a:rPr>
              <a:t>Para percorrer os separadores deste ficheiro podem ser utilizadas as ligações disponíveis no Índice apresentado nesta página inicial. A ligação à página inicial pode ser feita clicando na ligação disponível no </a:t>
            </a:r>
            <a:r>
              <a:rPr lang="pt-PT" sz="1400" b="0" i="1" cap="none" baseline="0">
                <a:solidFill>
                  <a:schemeClr val="tx1">
                    <a:lumMod val="65000"/>
                    <a:lumOff val="35000"/>
                  </a:schemeClr>
                </a:solidFill>
                <a:effectLst/>
                <a:latin typeface="+mn-lt"/>
                <a:ea typeface="+mn-ea"/>
                <a:cs typeface="+mn-cs"/>
              </a:rPr>
              <a:t>logo</a:t>
            </a:r>
            <a:r>
              <a:rPr lang="pt-PT" sz="1400" b="0" i="0" cap="none" baseline="0">
                <a:solidFill>
                  <a:schemeClr val="tx1">
                    <a:lumMod val="65000"/>
                    <a:lumOff val="35000"/>
                  </a:schemeClr>
                </a:solidFill>
                <a:effectLst/>
                <a:latin typeface="+mn-lt"/>
                <a:ea typeface="+mn-ea"/>
                <a:cs typeface="+mn-cs"/>
              </a:rPr>
              <a:t> do projeto da NOVA (em cima à esquerda). Veja a Nota disponível na célula 'Índice'.</a:t>
            </a:r>
          </a:p>
          <a:p>
            <a:pPr marL="0" marR="0" lvl="0" indent="0" defTabSz="914400" eaLnBrk="1" fontAlgn="auto" latinLnBrk="0" hangingPunct="1">
              <a:lnSpc>
                <a:spcPct val="100000"/>
              </a:lnSpc>
              <a:spcBef>
                <a:spcPts val="0"/>
              </a:spcBef>
              <a:spcAft>
                <a:spcPts val="600"/>
              </a:spcAft>
              <a:buClrTx/>
              <a:buSzTx/>
              <a:buFontTx/>
              <a:buNone/>
              <a:tabLst/>
              <a:defRPr/>
            </a:pPr>
            <a:r>
              <a:rPr lang="pt-PT" sz="1400" baseline="0">
                <a:solidFill>
                  <a:schemeClr val="tx1">
                    <a:lumMod val="65000"/>
                    <a:lumOff val="35000"/>
                  </a:schemeClr>
                </a:solidFill>
                <a:effectLst/>
                <a:latin typeface="+mn-lt"/>
                <a:ea typeface="+mn-ea"/>
                <a:cs typeface="+mn-cs"/>
              </a:rPr>
              <a:t>Ao longo do ficheiro apenas as células de </a:t>
            </a:r>
            <a:r>
              <a:rPr lang="pt-PT" sz="1400" b="1" cap="small" baseline="0">
                <a:solidFill>
                  <a:srgbClr val="829381"/>
                </a:solidFill>
                <a:effectLst/>
                <a:latin typeface="+mn-lt"/>
                <a:ea typeface="+mn-ea"/>
                <a:cs typeface="+mn-cs"/>
              </a:rPr>
              <a:t>cor verde </a:t>
            </a:r>
            <a:r>
              <a:rPr lang="pt-PT" sz="1400" b="0" cap="small" baseline="0">
                <a:solidFill>
                  <a:schemeClr val="tx1">
                    <a:lumMod val="65000"/>
                    <a:lumOff val="35000"/>
                  </a:schemeClr>
                </a:solidFill>
                <a:effectLst/>
                <a:latin typeface="+mn-lt"/>
                <a:ea typeface="+mn-ea"/>
                <a:cs typeface="+mn-cs"/>
              </a:rPr>
              <a:t>(</a:t>
            </a:r>
            <a:r>
              <a:rPr lang="pt-PT" sz="1400" b="0" i="0" baseline="0">
                <a:solidFill>
                  <a:schemeClr val="tx1">
                    <a:lumMod val="65000"/>
                    <a:lumOff val="35000"/>
                  </a:schemeClr>
                </a:solidFill>
                <a:effectLst/>
                <a:latin typeface="+mn-lt"/>
                <a:ea typeface="+mn-ea"/>
                <a:cs typeface="+mn-cs"/>
              </a:rPr>
              <a:t>           ) estão disponíveis para preenchimento. Todas as outras células estão bloqueadas e não poderão ser alteradas, bem como toda a formatação geral.</a:t>
            </a:r>
          </a:p>
          <a:p>
            <a:pPr marL="0" marR="0" lvl="0" indent="0" defTabSz="914400" eaLnBrk="1" fontAlgn="auto" latinLnBrk="0" hangingPunct="1">
              <a:lnSpc>
                <a:spcPct val="100000"/>
              </a:lnSpc>
              <a:spcBef>
                <a:spcPts val="0"/>
              </a:spcBef>
              <a:spcAft>
                <a:spcPts val="600"/>
              </a:spcAft>
              <a:buClrTx/>
              <a:buSzTx/>
              <a:buFontTx/>
              <a:buNone/>
              <a:tabLst/>
              <a:defRPr/>
            </a:pPr>
            <a:r>
              <a:rPr lang="pt-PT" sz="1400" b="0" i="0" baseline="0">
                <a:solidFill>
                  <a:schemeClr val="tx1">
                    <a:lumMod val="65000"/>
                    <a:lumOff val="35000"/>
                  </a:schemeClr>
                </a:solidFill>
                <a:effectLst/>
                <a:latin typeface="+mn-lt"/>
                <a:ea typeface="+mn-ea"/>
                <a:cs typeface="+mn-cs"/>
              </a:rPr>
              <a:t>Ao longo do ficheiro, algumas células dispõem de Notas que contêm informação de apoio ao preenchimento e cuja leitura muito se recomenda. </a:t>
            </a:r>
          </a:p>
          <a:p>
            <a:pPr marL="0" marR="0" lvl="0" indent="0" defTabSz="914400" eaLnBrk="1" fontAlgn="auto" latinLnBrk="0" hangingPunct="1">
              <a:lnSpc>
                <a:spcPct val="100000"/>
              </a:lnSpc>
              <a:spcBef>
                <a:spcPts val="0"/>
              </a:spcBef>
              <a:spcAft>
                <a:spcPts val="600"/>
              </a:spcAft>
              <a:buClrTx/>
              <a:buSzTx/>
              <a:buFontTx/>
              <a:buNone/>
              <a:tabLst/>
              <a:defRPr/>
            </a:pPr>
            <a:endParaRPr lang="pt-PT" sz="1400" b="0" i="0" baseline="0">
              <a:solidFill>
                <a:schemeClr val="tx1">
                  <a:lumMod val="65000"/>
                  <a:lumOff val="35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400"/>
              </a:spcAft>
              <a:buClrTx/>
              <a:buSzTx/>
              <a:buFontTx/>
              <a:buNone/>
              <a:tabLst/>
              <a:defRPr/>
            </a:pPr>
            <a:r>
              <a:rPr lang="pt-PT" sz="1000" b="0" i="0" baseline="0">
                <a:solidFill>
                  <a:schemeClr val="tx1">
                    <a:lumMod val="65000"/>
                    <a:lumOff val="35000"/>
                  </a:schemeClr>
                </a:solidFill>
                <a:effectLst/>
                <a:latin typeface="+mn-lt"/>
                <a:ea typeface="+mn-ea"/>
                <a:cs typeface="+mn-cs"/>
              </a:rPr>
              <a:t>Nota: </a:t>
            </a:r>
            <a:r>
              <a:rPr lang="pt-PT" sz="1000" b="0" i="1" baseline="0">
                <a:solidFill>
                  <a:schemeClr val="tx1">
                    <a:lumMod val="65000"/>
                    <a:lumOff val="35000"/>
                  </a:schemeClr>
                </a:solidFill>
                <a:effectLst/>
                <a:latin typeface="+mn-lt"/>
                <a:ea typeface="+mn-ea"/>
                <a:cs typeface="+mn-cs"/>
              </a:rPr>
              <a:t>Para uma melhor experiência, recomenda-se que o friso de instruções seja minimizado. </a:t>
            </a:r>
          </a:p>
          <a:p>
            <a:pPr marL="0" marR="0" lvl="0" indent="0" algn="l" defTabSz="914400" eaLnBrk="1" fontAlgn="auto" latinLnBrk="0" hangingPunct="1">
              <a:lnSpc>
                <a:spcPct val="100000"/>
              </a:lnSpc>
              <a:spcBef>
                <a:spcPts val="0"/>
              </a:spcBef>
              <a:spcAft>
                <a:spcPts val="400"/>
              </a:spcAft>
              <a:buClrTx/>
              <a:buSzTx/>
              <a:buFontTx/>
              <a:buNone/>
              <a:tabLst/>
              <a:defRPr/>
            </a:pPr>
            <a:endParaRPr lang="pt-PT" sz="1000">
              <a:solidFill>
                <a:schemeClr val="tx1">
                  <a:lumMod val="65000"/>
                  <a:lumOff val="35000"/>
                </a:schemeClr>
              </a:solidFill>
              <a:effectLst/>
            </a:endParaRPr>
          </a:p>
          <a:p>
            <a:pPr marL="0" marR="0" lvl="0" indent="0" defTabSz="914400" eaLnBrk="1" fontAlgn="auto" latinLnBrk="0" hangingPunct="1">
              <a:lnSpc>
                <a:spcPct val="100000"/>
              </a:lnSpc>
              <a:spcBef>
                <a:spcPts val="0"/>
              </a:spcBef>
              <a:spcAft>
                <a:spcPts val="400"/>
              </a:spcAft>
              <a:buClrTx/>
              <a:buSzTx/>
              <a:buFontTx/>
              <a:buNone/>
              <a:tabLst/>
              <a:defRPr/>
            </a:pPr>
            <a:endParaRPr lang="pt-PT" sz="1000" baseline="0">
              <a:solidFill>
                <a:schemeClr val="tx1">
                  <a:lumMod val="65000"/>
                  <a:lumOff val="3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400"/>
              </a:spcAft>
              <a:buClrTx/>
              <a:buSzTx/>
              <a:buFontTx/>
              <a:buNone/>
              <a:tabLst/>
              <a:defRPr/>
            </a:pPr>
            <a:endParaRPr lang="pt-PT" sz="1000" baseline="0">
              <a:solidFill>
                <a:schemeClr val="tx1">
                  <a:lumMod val="65000"/>
                  <a:lumOff val="3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PT" sz="1000">
              <a:solidFill>
                <a:schemeClr val="tx1">
                  <a:lumMod val="65000"/>
                  <a:lumOff val="35000"/>
                </a:schemeClr>
              </a:solidFill>
              <a:effectLst/>
            </a:endParaRPr>
          </a:p>
        </xdr:txBody>
      </xdr:sp>
      <xdr:sp macro="" textlink="">
        <xdr:nvSpPr>
          <xdr:cNvPr id="4" name="Retângulo 3">
            <a:extLst>
              <a:ext uri="{FF2B5EF4-FFF2-40B4-BE49-F238E27FC236}">
                <a16:creationId xmlns:a16="http://schemas.microsoft.com/office/drawing/2014/main" id="{06FE0C75-2508-6FA3-1184-05DCEE025202}"/>
              </a:ext>
            </a:extLst>
          </xdr:cNvPr>
          <xdr:cNvSpPr/>
        </xdr:nvSpPr>
        <xdr:spPr>
          <a:xfrm>
            <a:off x="4276106" y="7322001"/>
            <a:ext cx="381396" cy="229573"/>
          </a:xfrm>
          <a:prstGeom prst="rect">
            <a:avLst/>
          </a:prstGeom>
          <a:solidFill>
            <a:srgbClr val="DCE5D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grpSp>
    <xdr:clientData/>
  </xdr:twoCellAnchor>
  <xdr:twoCellAnchor>
    <xdr:from>
      <xdr:col>10</xdr:col>
      <xdr:colOff>711200</xdr:colOff>
      <xdr:row>20</xdr:row>
      <xdr:rowOff>190500</xdr:rowOff>
    </xdr:from>
    <xdr:to>
      <xdr:col>13</xdr:col>
      <xdr:colOff>25400</xdr:colOff>
      <xdr:row>22</xdr:row>
      <xdr:rowOff>38100</xdr:rowOff>
    </xdr:to>
    <xdr:sp macro="" textlink="">
      <xdr:nvSpPr>
        <xdr:cNvPr id="15" name="CaixaDeTexto 14">
          <a:hlinkClick xmlns:r="http://schemas.openxmlformats.org/officeDocument/2006/relationships" r:id="rId16"/>
          <a:extLst>
            <a:ext uri="{FF2B5EF4-FFF2-40B4-BE49-F238E27FC236}">
              <a16:creationId xmlns:a16="http://schemas.microsoft.com/office/drawing/2014/main" id="{7F6D7B4C-64F5-6145-9D42-1C21C2ECD6CB}"/>
            </a:ext>
          </a:extLst>
        </xdr:cNvPr>
        <xdr:cNvSpPr txBox="1"/>
      </xdr:nvSpPr>
      <xdr:spPr>
        <a:xfrm>
          <a:off x="6502400" y="5346700"/>
          <a:ext cx="1130300" cy="3048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lnSpc>
              <a:spcPts val="1000"/>
            </a:lnSpc>
          </a:pPr>
          <a:r>
            <a:rPr lang="pt-PT" sz="1300" b="1">
              <a:solidFill>
                <a:schemeClr val="bg1"/>
              </a:solidFill>
            </a:rPr>
            <a:t>Aquisições</a:t>
          </a:r>
        </a:p>
      </xdr:txBody>
    </xdr:sp>
    <xdr:clientData/>
  </xdr:twoCellAnchor>
  <xdr:twoCellAnchor>
    <xdr:from>
      <xdr:col>13</xdr:col>
      <xdr:colOff>20459</xdr:colOff>
      <xdr:row>20</xdr:row>
      <xdr:rowOff>192617</xdr:rowOff>
    </xdr:from>
    <xdr:to>
      <xdr:col>18</xdr:col>
      <xdr:colOff>249356</xdr:colOff>
      <xdr:row>21</xdr:row>
      <xdr:rowOff>191277</xdr:rowOff>
    </xdr:to>
    <xdr:sp macro="" textlink="">
      <xdr:nvSpPr>
        <xdr:cNvPr id="19" name="CaixaDeTexto 18">
          <a:hlinkClick xmlns:r="http://schemas.openxmlformats.org/officeDocument/2006/relationships" r:id="rId16"/>
          <a:extLst>
            <a:ext uri="{FF2B5EF4-FFF2-40B4-BE49-F238E27FC236}">
              <a16:creationId xmlns:a16="http://schemas.microsoft.com/office/drawing/2014/main" id="{5FCBFC8C-910F-BC4B-91F1-53D6E86AB1EA}"/>
            </a:ext>
          </a:extLst>
        </xdr:cNvPr>
        <xdr:cNvSpPr txBox="1"/>
      </xdr:nvSpPr>
      <xdr:spPr>
        <a:xfrm>
          <a:off x="7668681" y="5357284"/>
          <a:ext cx="3742564" cy="224437"/>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F.  Aquisição de bens e serviços</a:t>
          </a:r>
        </a:p>
        <a:p>
          <a:endParaRPr lang="pt-PT" sz="1300" b="1">
            <a:solidFill>
              <a:schemeClr val="bg1"/>
            </a:solidFill>
            <a:latin typeface="+mn-lt"/>
            <a:cs typeface="Calibri" panose="020F0502020204030204" pitchFamily="34" charset="0"/>
          </a:endParaRPr>
        </a:p>
      </xdr:txBody>
    </xdr:sp>
    <xdr:clientData/>
  </xdr:twoCellAnchor>
  <xdr:twoCellAnchor>
    <xdr:from>
      <xdr:col>13</xdr:col>
      <xdr:colOff>12699</xdr:colOff>
      <xdr:row>22</xdr:row>
      <xdr:rowOff>127000</xdr:rowOff>
    </xdr:from>
    <xdr:to>
      <xdr:col>18</xdr:col>
      <xdr:colOff>241596</xdr:colOff>
      <xdr:row>23</xdr:row>
      <xdr:rowOff>125660</xdr:rowOff>
    </xdr:to>
    <xdr:sp macro="" textlink="">
      <xdr:nvSpPr>
        <xdr:cNvPr id="31" name="CaixaDeTexto 30">
          <a:hlinkClick xmlns:r="http://schemas.openxmlformats.org/officeDocument/2006/relationships" r:id="rId16"/>
          <a:extLst>
            <a:ext uri="{FF2B5EF4-FFF2-40B4-BE49-F238E27FC236}">
              <a16:creationId xmlns:a16="http://schemas.microsoft.com/office/drawing/2014/main" id="{D180FA49-C2E1-074B-9451-2A4C1905FF8E}"/>
            </a:ext>
          </a:extLst>
        </xdr:cNvPr>
        <xdr:cNvSpPr txBox="1"/>
      </xdr:nvSpPr>
      <xdr:spPr>
        <a:xfrm>
          <a:off x="7660921" y="5743222"/>
          <a:ext cx="3742564" cy="224438"/>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G.  Aquisição de bens</a:t>
          </a:r>
          <a:r>
            <a:rPr lang="pt-PT" sz="1300" b="1" baseline="0">
              <a:solidFill>
                <a:schemeClr val="bg1"/>
              </a:solidFill>
              <a:latin typeface="+mn-lt"/>
              <a:cs typeface="Calibri" panose="020F0502020204030204" pitchFamily="34" charset="0"/>
            </a:rPr>
            <a:t> de capital</a:t>
          </a:r>
          <a:endParaRPr lang="pt-PT" sz="1300" b="1">
            <a:solidFill>
              <a:schemeClr val="bg1"/>
            </a:solidFill>
            <a:latin typeface="+mn-lt"/>
            <a:cs typeface="Calibri" panose="020F0502020204030204" pitchFamily="34" charset="0"/>
          </a:endParaRPr>
        </a:p>
      </xdr:txBody>
    </xdr:sp>
    <xdr:clientData/>
  </xdr:twoCellAnchor>
  <xdr:twoCellAnchor>
    <xdr:from>
      <xdr:col>10</xdr:col>
      <xdr:colOff>673100</xdr:colOff>
      <xdr:row>15</xdr:row>
      <xdr:rowOff>177800</xdr:rowOff>
    </xdr:from>
    <xdr:to>
      <xdr:col>13</xdr:col>
      <xdr:colOff>9459</xdr:colOff>
      <xdr:row>16</xdr:row>
      <xdr:rowOff>198169</xdr:rowOff>
    </xdr:to>
    <xdr:sp macro="" textlink="">
      <xdr:nvSpPr>
        <xdr:cNvPr id="44" name="CaixaDeTexto 43">
          <a:hlinkClick xmlns:r="http://schemas.openxmlformats.org/officeDocument/2006/relationships" r:id="rId3"/>
          <a:extLst>
            <a:ext uri="{FF2B5EF4-FFF2-40B4-BE49-F238E27FC236}">
              <a16:creationId xmlns:a16="http://schemas.microsoft.com/office/drawing/2014/main" id="{BEF99DBA-CD1D-344A-B8E2-A9DD3C10C53F}"/>
            </a:ext>
          </a:extLst>
        </xdr:cNvPr>
        <xdr:cNvSpPr txBox="1"/>
      </xdr:nvSpPr>
      <xdr:spPr>
        <a:xfrm>
          <a:off x="6464300" y="4191000"/>
          <a:ext cx="1152459" cy="248969"/>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lnSpc>
              <a:spcPts val="1000"/>
            </a:lnSpc>
          </a:pPr>
          <a:r>
            <a:rPr lang="pt-PT" sz="1300" b="1">
              <a:solidFill>
                <a:schemeClr val="bg1"/>
              </a:solidFill>
            </a:rPr>
            <a:t>Energia (2)</a:t>
          </a:r>
        </a:p>
      </xdr:txBody>
    </xdr:sp>
    <xdr:clientData/>
  </xdr:twoCellAnchor>
  <xdr:twoCellAnchor>
    <xdr:from>
      <xdr:col>13</xdr:col>
      <xdr:colOff>25400</xdr:colOff>
      <xdr:row>14</xdr:row>
      <xdr:rowOff>64911</xdr:rowOff>
    </xdr:from>
    <xdr:to>
      <xdr:col>18</xdr:col>
      <xdr:colOff>254297</xdr:colOff>
      <xdr:row>15</xdr:row>
      <xdr:rowOff>66642</xdr:rowOff>
    </xdr:to>
    <xdr:sp macro="" textlink="">
      <xdr:nvSpPr>
        <xdr:cNvPr id="6" name="CaixaDeTexto 5">
          <a:hlinkClick xmlns:r="http://schemas.openxmlformats.org/officeDocument/2006/relationships" r:id="rId2"/>
          <a:extLst>
            <a:ext uri="{FF2B5EF4-FFF2-40B4-BE49-F238E27FC236}">
              <a16:creationId xmlns:a16="http://schemas.microsoft.com/office/drawing/2014/main" id="{02BD6151-7E3F-E540-B65A-25D56200EFAC}"/>
            </a:ext>
          </a:extLst>
        </xdr:cNvPr>
        <xdr:cNvSpPr txBox="1"/>
      </xdr:nvSpPr>
      <xdr:spPr>
        <a:xfrm>
          <a:off x="7673622" y="3874911"/>
          <a:ext cx="3742564" cy="227509"/>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B.</a:t>
          </a:r>
          <a:r>
            <a:rPr lang="pt-PT" sz="1300" b="1" baseline="0">
              <a:solidFill>
                <a:schemeClr val="bg1"/>
              </a:solidFill>
              <a:latin typeface="+mn-lt"/>
              <a:cs typeface="Calibri" panose="020F0502020204030204" pitchFamily="34" charset="0"/>
            </a:rPr>
            <a:t>  </a:t>
          </a:r>
          <a:r>
            <a:rPr lang="pt-PT" sz="1300" b="1">
              <a:solidFill>
                <a:schemeClr val="bg1"/>
              </a:solidFill>
              <a:latin typeface="+mn-lt"/>
              <a:cs typeface="Calibri" panose="020F0502020204030204" pitchFamily="34" charset="0"/>
            </a:rPr>
            <a:t>Consumo</a:t>
          </a:r>
          <a:r>
            <a:rPr lang="pt-PT" sz="1300" b="1" baseline="0">
              <a:solidFill>
                <a:schemeClr val="bg1"/>
              </a:solidFill>
              <a:latin typeface="+mn-lt"/>
              <a:cs typeface="Calibri" panose="020F0502020204030204" pitchFamily="34" charset="0"/>
            </a:rPr>
            <a:t> de g</a:t>
          </a:r>
          <a:r>
            <a:rPr lang="pt-PT" sz="1300" b="1">
              <a:solidFill>
                <a:schemeClr val="bg1"/>
              </a:solidFill>
              <a:latin typeface="+mn-lt"/>
              <a:cs typeface="Calibri" panose="020F0502020204030204" pitchFamily="34" charset="0"/>
            </a:rPr>
            <a:t>ás natural</a:t>
          </a:r>
          <a:endParaRPr lang="pt-PT" sz="1300" b="1">
            <a:solidFill>
              <a:schemeClr val="bg1"/>
            </a:solidFill>
            <a:effectLst/>
            <a:latin typeface="+mn-lt"/>
          </a:endParaRPr>
        </a:p>
        <a:p>
          <a:pPr>
            <a:lnSpc>
              <a:spcPts val="1700"/>
            </a:lnSpc>
          </a:pPr>
          <a:endParaRPr lang="pt-PT" sz="1300" b="1">
            <a:solidFill>
              <a:schemeClr val="bg1"/>
            </a:solidFill>
            <a:latin typeface="+mn-lt"/>
            <a:cs typeface="Calibri" panose="020F0502020204030204" pitchFamily="34" charset="0"/>
          </a:endParaRPr>
        </a:p>
        <a:p>
          <a:endParaRPr lang="pt-PT" sz="1300" b="1">
            <a:solidFill>
              <a:schemeClr val="bg1"/>
            </a:solidFill>
            <a:latin typeface="+mn-lt"/>
            <a:cs typeface="Calibri" panose="020F0502020204030204" pitchFamily="34" charset="0"/>
          </a:endParaRPr>
        </a:p>
      </xdr:txBody>
    </xdr:sp>
    <xdr:clientData/>
  </xdr:twoCellAnchor>
  <xdr:twoCellAnchor>
    <xdr:from>
      <xdr:col>13</xdr:col>
      <xdr:colOff>23989</xdr:colOff>
      <xdr:row>15</xdr:row>
      <xdr:rowOff>177800</xdr:rowOff>
    </xdr:from>
    <xdr:to>
      <xdr:col>18</xdr:col>
      <xdr:colOff>252886</xdr:colOff>
      <xdr:row>16</xdr:row>
      <xdr:rowOff>179531</xdr:rowOff>
    </xdr:to>
    <xdr:sp macro="" textlink="">
      <xdr:nvSpPr>
        <xdr:cNvPr id="8" name="CaixaDeTexto 7">
          <a:hlinkClick xmlns:r="http://schemas.openxmlformats.org/officeDocument/2006/relationships" r:id="rId2"/>
          <a:extLst>
            <a:ext uri="{FF2B5EF4-FFF2-40B4-BE49-F238E27FC236}">
              <a16:creationId xmlns:a16="http://schemas.microsoft.com/office/drawing/2014/main" id="{F928BEA2-47F9-0B84-1C8B-D536118DED5E}"/>
            </a:ext>
          </a:extLst>
        </xdr:cNvPr>
        <xdr:cNvSpPr txBox="1"/>
      </xdr:nvSpPr>
      <xdr:spPr>
        <a:xfrm>
          <a:off x="7672211" y="4213578"/>
          <a:ext cx="3742564" cy="227509"/>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pt-PT" sz="1300" b="1">
              <a:solidFill>
                <a:schemeClr val="bg1"/>
              </a:solidFill>
              <a:latin typeface="+mn-lt"/>
              <a:cs typeface="Calibri" panose="020F0502020204030204" pitchFamily="34" charset="0"/>
            </a:rPr>
            <a:t>C.</a:t>
          </a:r>
          <a:r>
            <a:rPr lang="pt-PT" sz="1300" b="1" baseline="0">
              <a:solidFill>
                <a:schemeClr val="bg1"/>
              </a:solidFill>
              <a:latin typeface="+mn-lt"/>
              <a:cs typeface="Calibri" panose="020F0502020204030204" pitchFamily="34" charset="0"/>
            </a:rPr>
            <a:t>  </a:t>
          </a:r>
          <a:r>
            <a:rPr lang="pt-PT" sz="1300" b="1">
              <a:solidFill>
                <a:schemeClr val="bg1"/>
              </a:solidFill>
              <a:latin typeface="+mn-lt"/>
              <a:cs typeface="Calibri" panose="020F0502020204030204" pitchFamily="34" charset="0"/>
            </a:rPr>
            <a:t>Consumo</a:t>
          </a:r>
          <a:r>
            <a:rPr lang="pt-PT" sz="1300" b="1" baseline="0">
              <a:solidFill>
                <a:schemeClr val="bg1"/>
              </a:solidFill>
              <a:latin typeface="+mn-lt"/>
              <a:cs typeface="Calibri" panose="020F0502020204030204" pitchFamily="34" charset="0"/>
            </a:rPr>
            <a:t> de combustíveis em fontes fixas</a:t>
          </a:r>
          <a:endParaRPr lang="pt-PT" sz="1300" b="1">
            <a:solidFill>
              <a:schemeClr val="bg1"/>
            </a:solidFill>
            <a:effectLst/>
            <a:latin typeface="+mn-lt"/>
          </a:endParaRPr>
        </a:p>
        <a:p>
          <a:pPr>
            <a:lnSpc>
              <a:spcPts val="1700"/>
            </a:lnSpc>
          </a:pPr>
          <a:endParaRPr lang="pt-PT" sz="1300" b="1">
            <a:solidFill>
              <a:schemeClr val="bg1"/>
            </a:solidFill>
            <a:latin typeface="+mn-lt"/>
            <a:cs typeface="Calibri" panose="020F0502020204030204" pitchFamily="34" charset="0"/>
          </a:endParaRPr>
        </a:p>
        <a:p>
          <a:endParaRPr lang="pt-PT" sz="1300" b="1">
            <a:solidFill>
              <a:schemeClr val="bg1"/>
            </a:solidFill>
            <a:latin typeface="+mn-lt"/>
            <a:cs typeface="Calibri" panose="020F050202020403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2984500</xdr:colOff>
      <xdr:row>4</xdr:row>
      <xdr:rowOff>139700</xdr:rowOff>
    </xdr:to>
    <xdr:sp macro="" textlink="">
      <xdr:nvSpPr>
        <xdr:cNvPr id="4" name="Retângulo 3">
          <a:extLst>
            <a:ext uri="{FF2B5EF4-FFF2-40B4-BE49-F238E27FC236}">
              <a16:creationId xmlns:a16="http://schemas.microsoft.com/office/drawing/2014/main" id="{AEBBB548-43DF-9842-AAAC-5DA937060173}"/>
            </a:ext>
          </a:extLst>
        </xdr:cNvPr>
        <xdr:cNvSpPr/>
      </xdr:nvSpPr>
      <xdr:spPr>
        <a:xfrm>
          <a:off x="203200" y="330200"/>
          <a:ext cx="11912600" cy="128270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1</xdr:col>
      <xdr:colOff>3175</xdr:colOff>
      <xdr:row>1</xdr:row>
      <xdr:rowOff>50800</xdr:rowOff>
    </xdr:from>
    <xdr:to>
      <xdr:col>3</xdr:col>
      <xdr:colOff>341031</xdr:colOff>
      <xdr:row>4</xdr:row>
      <xdr:rowOff>52224</xdr:rowOff>
    </xdr:to>
    <xdr:pic>
      <xdr:nvPicPr>
        <xdr:cNvPr id="5" name="Imagem 4">
          <a:hlinkClick xmlns:r="http://schemas.openxmlformats.org/officeDocument/2006/relationships" r:id="rId1"/>
          <a:extLst>
            <a:ext uri="{FF2B5EF4-FFF2-40B4-BE49-F238E27FC236}">
              <a16:creationId xmlns:a16="http://schemas.microsoft.com/office/drawing/2014/main" id="{8E49A055-1785-644A-A55F-62261582C020}"/>
            </a:ext>
          </a:extLst>
        </xdr:cNvPr>
        <xdr:cNvPicPr>
          <a:picLocks noChangeAspect="1"/>
        </xdr:cNvPicPr>
      </xdr:nvPicPr>
      <xdr:blipFill rotWithShape="1">
        <a:blip xmlns:r="http://schemas.openxmlformats.org/officeDocument/2006/relationships" r:embed="rId2"/>
        <a:srcRect l="21967" t="40291" r="24098" b="35325"/>
        <a:stretch/>
      </xdr:blipFill>
      <xdr:spPr>
        <a:xfrm>
          <a:off x="206375" y="381000"/>
          <a:ext cx="4185956" cy="1144424"/>
        </a:xfrm>
        <a:prstGeom prst="rect">
          <a:avLst/>
        </a:prstGeom>
      </xdr:spPr>
    </xdr:pic>
    <xdr:clientData/>
  </xdr:twoCellAnchor>
  <xdr:twoCellAnchor>
    <xdr:from>
      <xdr:col>4</xdr:col>
      <xdr:colOff>76200</xdr:colOff>
      <xdr:row>1</xdr:row>
      <xdr:rowOff>84878</xdr:rowOff>
    </xdr:from>
    <xdr:to>
      <xdr:col>7</xdr:col>
      <xdr:colOff>2971800</xdr:colOff>
      <xdr:row>4</xdr:row>
      <xdr:rowOff>90993</xdr:rowOff>
    </xdr:to>
    <xdr:pic>
      <xdr:nvPicPr>
        <xdr:cNvPr id="6" name="Imagem 5">
          <a:extLst>
            <a:ext uri="{FF2B5EF4-FFF2-40B4-BE49-F238E27FC236}">
              <a16:creationId xmlns:a16="http://schemas.microsoft.com/office/drawing/2014/main" id="{5FEFE773-FD41-0E4F-886C-943AA25B8012}"/>
            </a:ext>
          </a:extLst>
        </xdr:cNvPr>
        <xdr:cNvPicPr>
          <a:picLocks noChangeAspect="1"/>
        </xdr:cNvPicPr>
      </xdr:nvPicPr>
      <xdr:blipFill>
        <a:blip xmlns:r="http://schemas.openxmlformats.org/officeDocument/2006/relationships" r:embed="rId3"/>
        <a:stretch>
          <a:fillRect/>
        </a:stretch>
      </xdr:blipFill>
      <xdr:spPr>
        <a:xfrm>
          <a:off x="5397500" y="415078"/>
          <a:ext cx="6705600" cy="1149115"/>
        </a:xfrm>
        <a:prstGeom prst="rect">
          <a:avLst/>
        </a:prstGeom>
        <a:solidFill>
          <a:schemeClr val="bg1"/>
        </a:solidFill>
      </xdr:spPr>
    </xdr:pic>
    <xdr:clientData/>
  </xdr:twoCellAnchor>
  <xdr:twoCellAnchor>
    <xdr:from>
      <xdr:col>1</xdr:col>
      <xdr:colOff>0</xdr:colOff>
      <xdr:row>5</xdr:row>
      <xdr:rowOff>0</xdr:rowOff>
    </xdr:from>
    <xdr:to>
      <xdr:col>2</xdr:col>
      <xdr:colOff>34925</xdr:colOff>
      <xdr:row>7</xdr:row>
      <xdr:rowOff>76200</xdr:rowOff>
    </xdr:to>
    <xdr:sp macro="" textlink="">
      <xdr:nvSpPr>
        <xdr:cNvPr id="7" name="CaixaDeTexto 6">
          <a:extLst>
            <a:ext uri="{FF2B5EF4-FFF2-40B4-BE49-F238E27FC236}">
              <a16:creationId xmlns:a16="http://schemas.microsoft.com/office/drawing/2014/main" id="{13D0B017-6AD8-D941-B3A8-05A9562390BD}"/>
            </a:ext>
          </a:extLst>
        </xdr:cNvPr>
        <xdr:cNvSpPr txBox="1"/>
      </xdr:nvSpPr>
      <xdr:spPr>
        <a:xfrm>
          <a:off x="203200" y="1943100"/>
          <a:ext cx="261302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800"/>
            </a:lnSpc>
          </a:pPr>
          <a:r>
            <a:rPr lang="pt-PT" sz="2800" b="1">
              <a:solidFill>
                <a:schemeClr val="bg1"/>
              </a:solidFill>
            </a:rPr>
            <a:t>Registo </a:t>
          </a:r>
        </a:p>
        <a:p>
          <a:pPr algn="l">
            <a:lnSpc>
              <a:spcPts val="2800"/>
            </a:lnSpc>
          </a:pPr>
          <a:r>
            <a:rPr lang="pt-PT" sz="2800" b="1">
              <a:solidFill>
                <a:schemeClr val="bg1"/>
              </a:solidFill>
            </a:rPr>
            <a:t>de Dados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2603500</xdr:colOff>
      <xdr:row>4</xdr:row>
      <xdr:rowOff>139700</xdr:rowOff>
    </xdr:to>
    <xdr:sp macro="" textlink="">
      <xdr:nvSpPr>
        <xdr:cNvPr id="3" name="Retângulo 2">
          <a:extLst>
            <a:ext uri="{FF2B5EF4-FFF2-40B4-BE49-F238E27FC236}">
              <a16:creationId xmlns:a16="http://schemas.microsoft.com/office/drawing/2014/main" id="{F515632E-2DC0-3449-A4E5-5AFD4E58BB3E}"/>
            </a:ext>
          </a:extLst>
        </xdr:cNvPr>
        <xdr:cNvSpPr/>
      </xdr:nvSpPr>
      <xdr:spPr>
        <a:xfrm>
          <a:off x="203200" y="330200"/>
          <a:ext cx="11912600" cy="128270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1</xdr:col>
      <xdr:colOff>3175</xdr:colOff>
      <xdr:row>1</xdr:row>
      <xdr:rowOff>50800</xdr:rowOff>
    </xdr:from>
    <xdr:to>
      <xdr:col>3</xdr:col>
      <xdr:colOff>74331</xdr:colOff>
      <xdr:row>4</xdr:row>
      <xdr:rowOff>52224</xdr:rowOff>
    </xdr:to>
    <xdr:pic>
      <xdr:nvPicPr>
        <xdr:cNvPr id="4" name="Imagem 3">
          <a:hlinkClick xmlns:r="http://schemas.openxmlformats.org/officeDocument/2006/relationships" r:id="rId1"/>
          <a:extLst>
            <a:ext uri="{FF2B5EF4-FFF2-40B4-BE49-F238E27FC236}">
              <a16:creationId xmlns:a16="http://schemas.microsoft.com/office/drawing/2014/main" id="{567DF1EB-4FCF-B74C-AE34-6478BB3A95D8}"/>
            </a:ext>
          </a:extLst>
        </xdr:cNvPr>
        <xdr:cNvPicPr>
          <a:picLocks noChangeAspect="1"/>
        </xdr:cNvPicPr>
      </xdr:nvPicPr>
      <xdr:blipFill rotWithShape="1">
        <a:blip xmlns:r="http://schemas.openxmlformats.org/officeDocument/2006/relationships" r:embed="rId2"/>
        <a:srcRect l="21967" t="40291" r="24098" b="35325"/>
        <a:stretch/>
      </xdr:blipFill>
      <xdr:spPr>
        <a:xfrm>
          <a:off x="206375" y="381000"/>
          <a:ext cx="4185956" cy="1144424"/>
        </a:xfrm>
        <a:prstGeom prst="rect">
          <a:avLst/>
        </a:prstGeom>
      </xdr:spPr>
    </xdr:pic>
    <xdr:clientData/>
  </xdr:twoCellAnchor>
  <xdr:twoCellAnchor>
    <xdr:from>
      <xdr:col>3</xdr:col>
      <xdr:colOff>1079500</xdr:colOff>
      <xdr:row>1</xdr:row>
      <xdr:rowOff>84878</xdr:rowOff>
    </xdr:from>
    <xdr:to>
      <xdr:col>7</xdr:col>
      <xdr:colOff>2590800</xdr:colOff>
      <xdr:row>4</xdr:row>
      <xdr:rowOff>90993</xdr:rowOff>
    </xdr:to>
    <xdr:pic>
      <xdr:nvPicPr>
        <xdr:cNvPr id="5" name="Imagem 4">
          <a:extLst>
            <a:ext uri="{FF2B5EF4-FFF2-40B4-BE49-F238E27FC236}">
              <a16:creationId xmlns:a16="http://schemas.microsoft.com/office/drawing/2014/main" id="{87EF1297-3570-1F46-A969-B396846F28CB}"/>
            </a:ext>
          </a:extLst>
        </xdr:cNvPr>
        <xdr:cNvPicPr>
          <a:picLocks noChangeAspect="1"/>
        </xdr:cNvPicPr>
      </xdr:nvPicPr>
      <xdr:blipFill>
        <a:blip xmlns:r="http://schemas.openxmlformats.org/officeDocument/2006/relationships" r:embed="rId3"/>
        <a:stretch>
          <a:fillRect/>
        </a:stretch>
      </xdr:blipFill>
      <xdr:spPr>
        <a:xfrm>
          <a:off x="5397500" y="415078"/>
          <a:ext cx="6705600" cy="1149115"/>
        </a:xfrm>
        <a:prstGeom prst="rect">
          <a:avLst/>
        </a:prstGeom>
        <a:solidFill>
          <a:schemeClr val="bg1"/>
        </a:solidFill>
      </xdr:spPr>
    </xdr:pic>
    <xdr:clientData/>
  </xdr:twoCellAnchor>
  <xdr:twoCellAnchor>
    <xdr:from>
      <xdr:col>1</xdr:col>
      <xdr:colOff>0</xdr:colOff>
      <xdr:row>5</xdr:row>
      <xdr:rowOff>0</xdr:rowOff>
    </xdr:from>
    <xdr:to>
      <xdr:col>2</xdr:col>
      <xdr:colOff>377825</xdr:colOff>
      <xdr:row>7</xdr:row>
      <xdr:rowOff>76200</xdr:rowOff>
    </xdr:to>
    <xdr:sp macro="" textlink="">
      <xdr:nvSpPr>
        <xdr:cNvPr id="6" name="CaixaDeTexto 5">
          <a:extLst>
            <a:ext uri="{FF2B5EF4-FFF2-40B4-BE49-F238E27FC236}">
              <a16:creationId xmlns:a16="http://schemas.microsoft.com/office/drawing/2014/main" id="{27CA42CD-640E-1D46-9072-7A9559128201}"/>
            </a:ext>
          </a:extLst>
        </xdr:cNvPr>
        <xdr:cNvSpPr txBox="1"/>
      </xdr:nvSpPr>
      <xdr:spPr>
        <a:xfrm>
          <a:off x="203200" y="1943100"/>
          <a:ext cx="261302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800"/>
            </a:lnSpc>
          </a:pPr>
          <a:r>
            <a:rPr lang="pt-PT" sz="2800" b="1">
              <a:solidFill>
                <a:schemeClr val="bg1"/>
              </a:solidFill>
            </a:rPr>
            <a:t>Registo </a:t>
          </a:r>
        </a:p>
        <a:p>
          <a:pPr algn="l">
            <a:lnSpc>
              <a:spcPts val="2800"/>
            </a:lnSpc>
          </a:pPr>
          <a:r>
            <a:rPr lang="pt-PT" sz="2800" b="1">
              <a:solidFill>
                <a:schemeClr val="bg1"/>
              </a:solidFill>
            </a:rPr>
            <a:t>de Dados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2552700</xdr:colOff>
      <xdr:row>4</xdr:row>
      <xdr:rowOff>139700</xdr:rowOff>
    </xdr:to>
    <xdr:sp macro="" textlink="">
      <xdr:nvSpPr>
        <xdr:cNvPr id="3" name="Retângulo 2">
          <a:extLst>
            <a:ext uri="{FF2B5EF4-FFF2-40B4-BE49-F238E27FC236}">
              <a16:creationId xmlns:a16="http://schemas.microsoft.com/office/drawing/2014/main" id="{D002FB1E-D05F-0545-A0AB-98C99F337F0E}"/>
            </a:ext>
          </a:extLst>
        </xdr:cNvPr>
        <xdr:cNvSpPr/>
      </xdr:nvSpPr>
      <xdr:spPr>
        <a:xfrm>
          <a:off x="203200" y="330200"/>
          <a:ext cx="11912600" cy="128270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1</xdr:col>
      <xdr:colOff>3175</xdr:colOff>
      <xdr:row>1</xdr:row>
      <xdr:rowOff>50800</xdr:rowOff>
    </xdr:from>
    <xdr:to>
      <xdr:col>3</xdr:col>
      <xdr:colOff>112431</xdr:colOff>
      <xdr:row>4</xdr:row>
      <xdr:rowOff>52224</xdr:rowOff>
    </xdr:to>
    <xdr:pic>
      <xdr:nvPicPr>
        <xdr:cNvPr id="4" name="Imagem 3">
          <a:hlinkClick xmlns:r="http://schemas.openxmlformats.org/officeDocument/2006/relationships" r:id="rId1"/>
          <a:extLst>
            <a:ext uri="{FF2B5EF4-FFF2-40B4-BE49-F238E27FC236}">
              <a16:creationId xmlns:a16="http://schemas.microsoft.com/office/drawing/2014/main" id="{0D48ACF3-1CE6-A243-8238-120EF39EA64B}"/>
            </a:ext>
          </a:extLst>
        </xdr:cNvPr>
        <xdr:cNvPicPr>
          <a:picLocks noChangeAspect="1"/>
        </xdr:cNvPicPr>
      </xdr:nvPicPr>
      <xdr:blipFill rotWithShape="1">
        <a:blip xmlns:r="http://schemas.openxmlformats.org/officeDocument/2006/relationships" r:embed="rId2"/>
        <a:srcRect l="21967" t="40291" r="24098" b="35325"/>
        <a:stretch/>
      </xdr:blipFill>
      <xdr:spPr>
        <a:xfrm>
          <a:off x="206375" y="381000"/>
          <a:ext cx="4185956" cy="1144424"/>
        </a:xfrm>
        <a:prstGeom prst="rect">
          <a:avLst/>
        </a:prstGeom>
      </xdr:spPr>
    </xdr:pic>
    <xdr:clientData/>
  </xdr:twoCellAnchor>
  <xdr:twoCellAnchor>
    <xdr:from>
      <xdr:col>3</xdr:col>
      <xdr:colOff>1117600</xdr:colOff>
      <xdr:row>1</xdr:row>
      <xdr:rowOff>84878</xdr:rowOff>
    </xdr:from>
    <xdr:to>
      <xdr:col>7</xdr:col>
      <xdr:colOff>2540000</xdr:colOff>
      <xdr:row>4</xdr:row>
      <xdr:rowOff>90993</xdr:rowOff>
    </xdr:to>
    <xdr:pic>
      <xdr:nvPicPr>
        <xdr:cNvPr id="5" name="Imagem 4">
          <a:extLst>
            <a:ext uri="{FF2B5EF4-FFF2-40B4-BE49-F238E27FC236}">
              <a16:creationId xmlns:a16="http://schemas.microsoft.com/office/drawing/2014/main" id="{B8B73E4F-5D05-4A40-9C09-C23BCA9F0C86}"/>
            </a:ext>
          </a:extLst>
        </xdr:cNvPr>
        <xdr:cNvPicPr>
          <a:picLocks noChangeAspect="1"/>
        </xdr:cNvPicPr>
      </xdr:nvPicPr>
      <xdr:blipFill>
        <a:blip xmlns:r="http://schemas.openxmlformats.org/officeDocument/2006/relationships" r:embed="rId3"/>
        <a:stretch>
          <a:fillRect/>
        </a:stretch>
      </xdr:blipFill>
      <xdr:spPr>
        <a:xfrm>
          <a:off x="5397500" y="415078"/>
          <a:ext cx="6705600" cy="1149115"/>
        </a:xfrm>
        <a:prstGeom prst="rect">
          <a:avLst/>
        </a:prstGeom>
        <a:solidFill>
          <a:schemeClr val="bg1"/>
        </a:solidFill>
      </xdr:spPr>
    </xdr:pic>
    <xdr:clientData/>
  </xdr:twoCellAnchor>
  <xdr:twoCellAnchor>
    <xdr:from>
      <xdr:col>1</xdr:col>
      <xdr:colOff>0</xdr:colOff>
      <xdr:row>5</xdr:row>
      <xdr:rowOff>0</xdr:rowOff>
    </xdr:from>
    <xdr:to>
      <xdr:col>2</xdr:col>
      <xdr:colOff>34925</xdr:colOff>
      <xdr:row>7</xdr:row>
      <xdr:rowOff>76200</xdr:rowOff>
    </xdr:to>
    <xdr:sp macro="" textlink="">
      <xdr:nvSpPr>
        <xdr:cNvPr id="6" name="CaixaDeTexto 5">
          <a:extLst>
            <a:ext uri="{FF2B5EF4-FFF2-40B4-BE49-F238E27FC236}">
              <a16:creationId xmlns:a16="http://schemas.microsoft.com/office/drawing/2014/main" id="{9C964476-70C0-AD4B-9F45-F079B1CABDD9}"/>
            </a:ext>
          </a:extLst>
        </xdr:cNvPr>
        <xdr:cNvSpPr txBox="1"/>
      </xdr:nvSpPr>
      <xdr:spPr>
        <a:xfrm>
          <a:off x="203200" y="1943100"/>
          <a:ext cx="261302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800"/>
            </a:lnSpc>
          </a:pPr>
          <a:r>
            <a:rPr lang="pt-PT" sz="2800" b="1">
              <a:solidFill>
                <a:schemeClr val="bg1"/>
              </a:solidFill>
            </a:rPr>
            <a:t>Registo </a:t>
          </a:r>
        </a:p>
        <a:p>
          <a:pPr algn="l">
            <a:lnSpc>
              <a:spcPts val="2800"/>
            </a:lnSpc>
          </a:pPr>
          <a:r>
            <a:rPr lang="pt-PT" sz="2800" b="1">
              <a:solidFill>
                <a:schemeClr val="bg1"/>
              </a:solidFill>
            </a:rPr>
            <a:t>de Dados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2679700</xdr:colOff>
      <xdr:row>4</xdr:row>
      <xdr:rowOff>139700</xdr:rowOff>
    </xdr:to>
    <xdr:sp macro="" textlink="">
      <xdr:nvSpPr>
        <xdr:cNvPr id="3" name="Retângulo 2">
          <a:extLst>
            <a:ext uri="{FF2B5EF4-FFF2-40B4-BE49-F238E27FC236}">
              <a16:creationId xmlns:a16="http://schemas.microsoft.com/office/drawing/2014/main" id="{272D23A9-331F-CE43-B7F1-85704E0012A6}"/>
            </a:ext>
          </a:extLst>
        </xdr:cNvPr>
        <xdr:cNvSpPr/>
      </xdr:nvSpPr>
      <xdr:spPr>
        <a:xfrm>
          <a:off x="203200" y="330200"/>
          <a:ext cx="11912600" cy="128270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1</xdr:col>
      <xdr:colOff>3175</xdr:colOff>
      <xdr:row>1</xdr:row>
      <xdr:rowOff>50800</xdr:rowOff>
    </xdr:from>
    <xdr:to>
      <xdr:col>3</xdr:col>
      <xdr:colOff>87031</xdr:colOff>
      <xdr:row>4</xdr:row>
      <xdr:rowOff>52224</xdr:rowOff>
    </xdr:to>
    <xdr:pic>
      <xdr:nvPicPr>
        <xdr:cNvPr id="4" name="Imagem 3">
          <a:hlinkClick xmlns:r="http://schemas.openxmlformats.org/officeDocument/2006/relationships" r:id="rId1"/>
          <a:extLst>
            <a:ext uri="{FF2B5EF4-FFF2-40B4-BE49-F238E27FC236}">
              <a16:creationId xmlns:a16="http://schemas.microsoft.com/office/drawing/2014/main" id="{7B72B8E7-78A3-8B4B-A218-D4806B3D266E}"/>
            </a:ext>
          </a:extLst>
        </xdr:cNvPr>
        <xdr:cNvPicPr>
          <a:picLocks noChangeAspect="1"/>
        </xdr:cNvPicPr>
      </xdr:nvPicPr>
      <xdr:blipFill rotWithShape="1">
        <a:blip xmlns:r="http://schemas.openxmlformats.org/officeDocument/2006/relationships" r:embed="rId2"/>
        <a:srcRect l="21967" t="40291" r="24098" b="35325"/>
        <a:stretch/>
      </xdr:blipFill>
      <xdr:spPr>
        <a:xfrm>
          <a:off x="206375" y="381000"/>
          <a:ext cx="4185956" cy="1144424"/>
        </a:xfrm>
        <a:prstGeom prst="rect">
          <a:avLst/>
        </a:prstGeom>
      </xdr:spPr>
    </xdr:pic>
    <xdr:clientData/>
  </xdr:twoCellAnchor>
  <xdr:twoCellAnchor>
    <xdr:from>
      <xdr:col>3</xdr:col>
      <xdr:colOff>1092200</xdr:colOff>
      <xdr:row>1</xdr:row>
      <xdr:rowOff>84878</xdr:rowOff>
    </xdr:from>
    <xdr:to>
      <xdr:col>7</xdr:col>
      <xdr:colOff>2667000</xdr:colOff>
      <xdr:row>4</xdr:row>
      <xdr:rowOff>90993</xdr:rowOff>
    </xdr:to>
    <xdr:pic>
      <xdr:nvPicPr>
        <xdr:cNvPr id="5" name="Imagem 4">
          <a:extLst>
            <a:ext uri="{FF2B5EF4-FFF2-40B4-BE49-F238E27FC236}">
              <a16:creationId xmlns:a16="http://schemas.microsoft.com/office/drawing/2014/main" id="{0297C070-324D-054C-87CB-0B92D7002E5F}"/>
            </a:ext>
          </a:extLst>
        </xdr:cNvPr>
        <xdr:cNvPicPr>
          <a:picLocks noChangeAspect="1"/>
        </xdr:cNvPicPr>
      </xdr:nvPicPr>
      <xdr:blipFill>
        <a:blip xmlns:r="http://schemas.openxmlformats.org/officeDocument/2006/relationships" r:embed="rId3"/>
        <a:stretch>
          <a:fillRect/>
        </a:stretch>
      </xdr:blipFill>
      <xdr:spPr>
        <a:xfrm>
          <a:off x="5397500" y="415078"/>
          <a:ext cx="6705600" cy="1149115"/>
        </a:xfrm>
        <a:prstGeom prst="rect">
          <a:avLst/>
        </a:prstGeom>
        <a:solidFill>
          <a:schemeClr val="bg1"/>
        </a:solidFill>
      </xdr:spPr>
    </xdr:pic>
    <xdr:clientData/>
  </xdr:twoCellAnchor>
  <xdr:twoCellAnchor>
    <xdr:from>
      <xdr:col>1</xdr:col>
      <xdr:colOff>0</xdr:colOff>
      <xdr:row>5</xdr:row>
      <xdr:rowOff>0</xdr:rowOff>
    </xdr:from>
    <xdr:to>
      <xdr:col>2</xdr:col>
      <xdr:colOff>34925</xdr:colOff>
      <xdr:row>7</xdr:row>
      <xdr:rowOff>76200</xdr:rowOff>
    </xdr:to>
    <xdr:sp macro="" textlink="">
      <xdr:nvSpPr>
        <xdr:cNvPr id="10" name="CaixaDeTexto 9">
          <a:extLst>
            <a:ext uri="{FF2B5EF4-FFF2-40B4-BE49-F238E27FC236}">
              <a16:creationId xmlns:a16="http://schemas.microsoft.com/office/drawing/2014/main" id="{C60AE1F4-44B7-1348-962E-05EFA71C6844}"/>
            </a:ext>
          </a:extLst>
        </xdr:cNvPr>
        <xdr:cNvSpPr txBox="1"/>
      </xdr:nvSpPr>
      <xdr:spPr>
        <a:xfrm>
          <a:off x="203200" y="1943100"/>
          <a:ext cx="261302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800"/>
            </a:lnSpc>
          </a:pPr>
          <a:r>
            <a:rPr lang="pt-PT" sz="2800" b="1">
              <a:solidFill>
                <a:schemeClr val="bg1"/>
              </a:solidFill>
            </a:rPr>
            <a:t>Registo </a:t>
          </a:r>
        </a:p>
        <a:p>
          <a:pPr algn="l">
            <a:lnSpc>
              <a:spcPts val="2800"/>
            </a:lnSpc>
          </a:pPr>
          <a:r>
            <a:rPr lang="pt-PT" sz="2800" b="1">
              <a:solidFill>
                <a:schemeClr val="bg1"/>
              </a:solidFill>
            </a:rPr>
            <a:t>de Dados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185420</xdr:colOff>
      <xdr:row>5</xdr:row>
      <xdr:rowOff>50801</xdr:rowOff>
    </xdr:from>
    <xdr:to>
      <xdr:col>1</xdr:col>
      <xdr:colOff>2595245</xdr:colOff>
      <xdr:row>7</xdr:row>
      <xdr:rowOff>127001</xdr:rowOff>
    </xdr:to>
    <xdr:sp macro="" textlink="">
      <xdr:nvSpPr>
        <xdr:cNvPr id="7" name="CaixaDeTexto 6">
          <a:extLst>
            <a:ext uri="{FF2B5EF4-FFF2-40B4-BE49-F238E27FC236}">
              <a16:creationId xmlns:a16="http://schemas.microsoft.com/office/drawing/2014/main" id="{0BA3146F-C757-485B-A3A2-BD526DF96DEA}"/>
            </a:ext>
          </a:extLst>
        </xdr:cNvPr>
        <xdr:cNvSpPr txBox="1"/>
      </xdr:nvSpPr>
      <xdr:spPr>
        <a:xfrm>
          <a:off x="185420" y="1993901"/>
          <a:ext cx="261302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800"/>
            </a:lnSpc>
          </a:pPr>
          <a:r>
            <a:rPr lang="pt-PT" sz="2800" b="1">
              <a:solidFill>
                <a:schemeClr val="bg1"/>
              </a:solidFill>
            </a:rPr>
            <a:t>Registo </a:t>
          </a:r>
        </a:p>
        <a:p>
          <a:pPr algn="l">
            <a:lnSpc>
              <a:spcPts val="2800"/>
            </a:lnSpc>
          </a:pPr>
          <a:r>
            <a:rPr lang="pt-PT" sz="2800" b="1">
              <a:solidFill>
                <a:schemeClr val="bg1"/>
              </a:solidFill>
            </a:rPr>
            <a:t>de Dados</a:t>
          </a:r>
        </a:p>
      </xdr:txBody>
    </xdr:sp>
    <xdr:clientData/>
  </xdr:twoCellAnchor>
  <xdr:twoCellAnchor>
    <xdr:from>
      <xdr:col>0</xdr:col>
      <xdr:colOff>177800</xdr:colOff>
      <xdr:row>1</xdr:row>
      <xdr:rowOff>25400</xdr:rowOff>
    </xdr:from>
    <xdr:to>
      <xdr:col>7</xdr:col>
      <xdr:colOff>2781300</xdr:colOff>
      <xdr:row>4</xdr:row>
      <xdr:rowOff>165100</xdr:rowOff>
    </xdr:to>
    <xdr:grpSp>
      <xdr:nvGrpSpPr>
        <xdr:cNvPr id="10" name="Agrupar 9">
          <a:extLst>
            <a:ext uri="{FF2B5EF4-FFF2-40B4-BE49-F238E27FC236}">
              <a16:creationId xmlns:a16="http://schemas.microsoft.com/office/drawing/2014/main" id="{7C6E0490-71DE-8769-14DB-2B22F4815C4D}"/>
            </a:ext>
          </a:extLst>
        </xdr:cNvPr>
        <xdr:cNvGrpSpPr/>
      </xdr:nvGrpSpPr>
      <xdr:grpSpPr>
        <a:xfrm>
          <a:off x="177800" y="353060"/>
          <a:ext cx="11930380" cy="1305560"/>
          <a:chOff x="177800" y="355600"/>
          <a:chExt cx="11912600" cy="1282700"/>
        </a:xfrm>
      </xdr:grpSpPr>
      <xdr:sp macro="" textlink="">
        <xdr:nvSpPr>
          <xdr:cNvPr id="9" name="Retângulo 8">
            <a:extLst>
              <a:ext uri="{FF2B5EF4-FFF2-40B4-BE49-F238E27FC236}">
                <a16:creationId xmlns:a16="http://schemas.microsoft.com/office/drawing/2014/main" id="{DC587F53-2ED0-2D20-A097-9839B5E4EA92}"/>
              </a:ext>
            </a:extLst>
          </xdr:cNvPr>
          <xdr:cNvSpPr/>
        </xdr:nvSpPr>
        <xdr:spPr>
          <a:xfrm>
            <a:off x="177800" y="355600"/>
            <a:ext cx="11912600" cy="128270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pic>
        <xdr:nvPicPr>
          <xdr:cNvPr id="6" name="Imagem 5">
            <a:hlinkClick xmlns:r="http://schemas.openxmlformats.org/officeDocument/2006/relationships" r:id="rId1"/>
            <a:extLst>
              <a:ext uri="{FF2B5EF4-FFF2-40B4-BE49-F238E27FC236}">
                <a16:creationId xmlns:a16="http://schemas.microsoft.com/office/drawing/2014/main" id="{FBB87984-4BBA-41FF-AD50-8F45BFAFE49B}"/>
              </a:ext>
            </a:extLst>
          </xdr:cNvPr>
          <xdr:cNvPicPr>
            <a:picLocks noChangeAspect="1"/>
          </xdr:cNvPicPr>
        </xdr:nvPicPr>
        <xdr:blipFill rotWithShape="1">
          <a:blip xmlns:r="http://schemas.openxmlformats.org/officeDocument/2006/relationships" r:embed="rId2"/>
          <a:srcRect l="21967" t="40291" r="24098" b="35325"/>
          <a:stretch/>
        </xdr:blipFill>
        <xdr:spPr>
          <a:xfrm>
            <a:off x="180975" y="406400"/>
            <a:ext cx="4185956" cy="1144424"/>
          </a:xfrm>
          <a:prstGeom prst="rect">
            <a:avLst/>
          </a:prstGeom>
        </xdr:spPr>
      </xdr:pic>
      <xdr:pic>
        <xdr:nvPicPr>
          <xdr:cNvPr id="8" name="Imagem 7">
            <a:extLst>
              <a:ext uri="{FF2B5EF4-FFF2-40B4-BE49-F238E27FC236}">
                <a16:creationId xmlns:a16="http://schemas.microsoft.com/office/drawing/2014/main" id="{2B7A0FCE-2ACB-DEBD-8F5A-233786A1EC92}"/>
              </a:ext>
            </a:extLst>
          </xdr:cNvPr>
          <xdr:cNvPicPr>
            <a:picLocks noChangeAspect="1"/>
          </xdr:cNvPicPr>
        </xdr:nvPicPr>
        <xdr:blipFill>
          <a:blip xmlns:r="http://schemas.openxmlformats.org/officeDocument/2006/relationships" r:embed="rId3"/>
          <a:stretch>
            <a:fillRect/>
          </a:stretch>
        </xdr:blipFill>
        <xdr:spPr>
          <a:xfrm>
            <a:off x="5372100" y="440478"/>
            <a:ext cx="6705600" cy="1149115"/>
          </a:xfrm>
          <a:prstGeom prst="rect">
            <a:avLst/>
          </a:prstGeom>
          <a:solidFill>
            <a:schemeClr val="bg1"/>
          </a:solidFill>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2806700</xdr:colOff>
      <xdr:row>4</xdr:row>
      <xdr:rowOff>139700</xdr:rowOff>
    </xdr:to>
    <xdr:sp macro="" textlink="">
      <xdr:nvSpPr>
        <xdr:cNvPr id="6" name="Retângulo 5">
          <a:extLst>
            <a:ext uri="{FF2B5EF4-FFF2-40B4-BE49-F238E27FC236}">
              <a16:creationId xmlns:a16="http://schemas.microsoft.com/office/drawing/2014/main" id="{A43A2FEE-B740-D849-84ED-56E7F7BA4396}"/>
            </a:ext>
          </a:extLst>
        </xdr:cNvPr>
        <xdr:cNvSpPr/>
      </xdr:nvSpPr>
      <xdr:spPr>
        <a:xfrm>
          <a:off x="203200" y="330200"/>
          <a:ext cx="11912600" cy="128270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1</xdr:col>
      <xdr:colOff>3175</xdr:colOff>
      <xdr:row>1</xdr:row>
      <xdr:rowOff>50800</xdr:rowOff>
    </xdr:from>
    <xdr:to>
      <xdr:col>3</xdr:col>
      <xdr:colOff>163231</xdr:colOff>
      <xdr:row>4</xdr:row>
      <xdr:rowOff>52224</xdr:rowOff>
    </xdr:to>
    <xdr:pic>
      <xdr:nvPicPr>
        <xdr:cNvPr id="7" name="Imagem 6">
          <a:hlinkClick xmlns:r="http://schemas.openxmlformats.org/officeDocument/2006/relationships" r:id="rId1"/>
          <a:extLst>
            <a:ext uri="{FF2B5EF4-FFF2-40B4-BE49-F238E27FC236}">
              <a16:creationId xmlns:a16="http://schemas.microsoft.com/office/drawing/2014/main" id="{1E00AB46-2179-5F4E-89BD-382EB14C76E3}"/>
            </a:ext>
          </a:extLst>
        </xdr:cNvPr>
        <xdr:cNvPicPr>
          <a:picLocks noChangeAspect="1"/>
        </xdr:cNvPicPr>
      </xdr:nvPicPr>
      <xdr:blipFill rotWithShape="1">
        <a:blip xmlns:r="http://schemas.openxmlformats.org/officeDocument/2006/relationships" r:embed="rId2"/>
        <a:srcRect l="21967" t="40291" r="24098" b="35325"/>
        <a:stretch/>
      </xdr:blipFill>
      <xdr:spPr>
        <a:xfrm>
          <a:off x="206375" y="381000"/>
          <a:ext cx="4185956" cy="1144424"/>
        </a:xfrm>
        <a:prstGeom prst="rect">
          <a:avLst/>
        </a:prstGeom>
      </xdr:spPr>
    </xdr:pic>
    <xdr:clientData/>
  </xdr:twoCellAnchor>
  <xdr:twoCellAnchor>
    <xdr:from>
      <xdr:col>3</xdr:col>
      <xdr:colOff>1168400</xdr:colOff>
      <xdr:row>1</xdr:row>
      <xdr:rowOff>84878</xdr:rowOff>
    </xdr:from>
    <xdr:to>
      <xdr:col>7</xdr:col>
      <xdr:colOff>2794000</xdr:colOff>
      <xdr:row>4</xdr:row>
      <xdr:rowOff>90993</xdr:rowOff>
    </xdr:to>
    <xdr:pic>
      <xdr:nvPicPr>
        <xdr:cNvPr id="8" name="Imagem 7">
          <a:extLst>
            <a:ext uri="{FF2B5EF4-FFF2-40B4-BE49-F238E27FC236}">
              <a16:creationId xmlns:a16="http://schemas.microsoft.com/office/drawing/2014/main" id="{02779FF8-29D4-4C44-8BDA-1EBE005F9965}"/>
            </a:ext>
          </a:extLst>
        </xdr:cNvPr>
        <xdr:cNvPicPr>
          <a:picLocks noChangeAspect="1"/>
        </xdr:cNvPicPr>
      </xdr:nvPicPr>
      <xdr:blipFill>
        <a:blip xmlns:r="http://schemas.openxmlformats.org/officeDocument/2006/relationships" r:embed="rId3"/>
        <a:stretch>
          <a:fillRect/>
        </a:stretch>
      </xdr:blipFill>
      <xdr:spPr>
        <a:xfrm>
          <a:off x="5397500" y="415078"/>
          <a:ext cx="6705600" cy="1149115"/>
        </a:xfrm>
        <a:prstGeom prst="rect">
          <a:avLst/>
        </a:prstGeom>
        <a:solidFill>
          <a:schemeClr val="bg1"/>
        </a:solidFill>
      </xdr:spPr>
    </xdr:pic>
    <xdr:clientData/>
  </xdr:twoCellAnchor>
  <xdr:twoCellAnchor>
    <xdr:from>
      <xdr:col>1</xdr:col>
      <xdr:colOff>0</xdr:colOff>
      <xdr:row>5</xdr:row>
      <xdr:rowOff>0</xdr:rowOff>
    </xdr:from>
    <xdr:to>
      <xdr:col>1</xdr:col>
      <xdr:colOff>2613025</xdr:colOff>
      <xdr:row>7</xdr:row>
      <xdr:rowOff>76200</xdr:rowOff>
    </xdr:to>
    <xdr:sp macro="" textlink="">
      <xdr:nvSpPr>
        <xdr:cNvPr id="9" name="CaixaDeTexto 8">
          <a:extLst>
            <a:ext uri="{FF2B5EF4-FFF2-40B4-BE49-F238E27FC236}">
              <a16:creationId xmlns:a16="http://schemas.microsoft.com/office/drawing/2014/main" id="{39066B36-8A8A-7A4C-BA29-D327B407BDA9}"/>
            </a:ext>
          </a:extLst>
        </xdr:cNvPr>
        <xdr:cNvSpPr txBox="1"/>
      </xdr:nvSpPr>
      <xdr:spPr>
        <a:xfrm>
          <a:off x="203200" y="1943100"/>
          <a:ext cx="261302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800"/>
            </a:lnSpc>
          </a:pPr>
          <a:r>
            <a:rPr lang="pt-PT" sz="2800" b="1">
              <a:solidFill>
                <a:schemeClr val="bg1"/>
              </a:solidFill>
            </a:rPr>
            <a:t>Registo </a:t>
          </a:r>
        </a:p>
        <a:p>
          <a:pPr algn="l">
            <a:lnSpc>
              <a:spcPts val="2800"/>
            </a:lnSpc>
          </a:pPr>
          <a:r>
            <a:rPr lang="pt-PT" sz="2800" b="1">
              <a:solidFill>
                <a:schemeClr val="bg1"/>
              </a:solidFill>
            </a:rPr>
            <a:t>de Dados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2819400</xdr:colOff>
      <xdr:row>4</xdr:row>
      <xdr:rowOff>139700</xdr:rowOff>
    </xdr:to>
    <xdr:sp macro="" textlink="">
      <xdr:nvSpPr>
        <xdr:cNvPr id="26" name="Retângulo 25">
          <a:extLst>
            <a:ext uri="{FF2B5EF4-FFF2-40B4-BE49-F238E27FC236}">
              <a16:creationId xmlns:a16="http://schemas.microsoft.com/office/drawing/2014/main" id="{0D90BDB7-E4C6-C640-860D-6959E81C0F09}"/>
            </a:ext>
          </a:extLst>
        </xdr:cNvPr>
        <xdr:cNvSpPr/>
      </xdr:nvSpPr>
      <xdr:spPr>
        <a:xfrm>
          <a:off x="203200" y="330200"/>
          <a:ext cx="11912600" cy="128270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1</xdr:col>
      <xdr:colOff>3175</xdr:colOff>
      <xdr:row>1</xdr:row>
      <xdr:rowOff>50800</xdr:rowOff>
    </xdr:from>
    <xdr:to>
      <xdr:col>3</xdr:col>
      <xdr:colOff>226731</xdr:colOff>
      <xdr:row>4</xdr:row>
      <xdr:rowOff>52224</xdr:rowOff>
    </xdr:to>
    <xdr:pic>
      <xdr:nvPicPr>
        <xdr:cNvPr id="27" name="Imagem 26">
          <a:hlinkClick xmlns:r="http://schemas.openxmlformats.org/officeDocument/2006/relationships" r:id="rId1"/>
          <a:extLst>
            <a:ext uri="{FF2B5EF4-FFF2-40B4-BE49-F238E27FC236}">
              <a16:creationId xmlns:a16="http://schemas.microsoft.com/office/drawing/2014/main" id="{316EDBF7-1778-4341-BF88-5D7CA2A15046}"/>
            </a:ext>
          </a:extLst>
        </xdr:cNvPr>
        <xdr:cNvPicPr>
          <a:picLocks noChangeAspect="1"/>
        </xdr:cNvPicPr>
      </xdr:nvPicPr>
      <xdr:blipFill rotWithShape="1">
        <a:blip xmlns:r="http://schemas.openxmlformats.org/officeDocument/2006/relationships" r:embed="rId2"/>
        <a:srcRect l="21967" t="40291" r="24098" b="35325"/>
        <a:stretch/>
      </xdr:blipFill>
      <xdr:spPr>
        <a:xfrm>
          <a:off x="206375" y="381000"/>
          <a:ext cx="4185956" cy="1144424"/>
        </a:xfrm>
        <a:prstGeom prst="rect">
          <a:avLst/>
        </a:prstGeom>
      </xdr:spPr>
    </xdr:pic>
    <xdr:clientData/>
  </xdr:twoCellAnchor>
  <xdr:twoCellAnchor>
    <xdr:from>
      <xdr:col>3</xdr:col>
      <xdr:colOff>1231900</xdr:colOff>
      <xdr:row>1</xdr:row>
      <xdr:rowOff>84878</xdr:rowOff>
    </xdr:from>
    <xdr:to>
      <xdr:col>7</xdr:col>
      <xdr:colOff>2806700</xdr:colOff>
      <xdr:row>4</xdr:row>
      <xdr:rowOff>90993</xdr:rowOff>
    </xdr:to>
    <xdr:pic>
      <xdr:nvPicPr>
        <xdr:cNvPr id="28" name="Imagem 27">
          <a:extLst>
            <a:ext uri="{FF2B5EF4-FFF2-40B4-BE49-F238E27FC236}">
              <a16:creationId xmlns:a16="http://schemas.microsoft.com/office/drawing/2014/main" id="{5EDD93BD-47EB-D84D-BF9B-DF80145379F6}"/>
            </a:ext>
          </a:extLst>
        </xdr:cNvPr>
        <xdr:cNvPicPr>
          <a:picLocks noChangeAspect="1"/>
        </xdr:cNvPicPr>
      </xdr:nvPicPr>
      <xdr:blipFill>
        <a:blip xmlns:r="http://schemas.openxmlformats.org/officeDocument/2006/relationships" r:embed="rId3"/>
        <a:stretch>
          <a:fillRect/>
        </a:stretch>
      </xdr:blipFill>
      <xdr:spPr>
        <a:xfrm>
          <a:off x="5397500" y="415078"/>
          <a:ext cx="6705600" cy="1149115"/>
        </a:xfrm>
        <a:prstGeom prst="rect">
          <a:avLst/>
        </a:prstGeom>
        <a:solidFill>
          <a:schemeClr val="bg1"/>
        </a:solidFill>
      </xdr:spPr>
    </xdr:pic>
    <xdr:clientData/>
  </xdr:twoCellAnchor>
  <xdr:twoCellAnchor>
    <xdr:from>
      <xdr:col>1</xdr:col>
      <xdr:colOff>0</xdr:colOff>
      <xdr:row>5</xdr:row>
      <xdr:rowOff>0</xdr:rowOff>
    </xdr:from>
    <xdr:to>
      <xdr:col>2</xdr:col>
      <xdr:colOff>34925</xdr:colOff>
      <xdr:row>7</xdr:row>
      <xdr:rowOff>76200</xdr:rowOff>
    </xdr:to>
    <xdr:sp macro="" textlink="">
      <xdr:nvSpPr>
        <xdr:cNvPr id="29" name="CaixaDeTexto 28">
          <a:extLst>
            <a:ext uri="{FF2B5EF4-FFF2-40B4-BE49-F238E27FC236}">
              <a16:creationId xmlns:a16="http://schemas.microsoft.com/office/drawing/2014/main" id="{412E8805-9791-6E43-8EDC-07497ABEB0E9}"/>
            </a:ext>
          </a:extLst>
        </xdr:cNvPr>
        <xdr:cNvSpPr txBox="1"/>
      </xdr:nvSpPr>
      <xdr:spPr>
        <a:xfrm>
          <a:off x="203200" y="1943100"/>
          <a:ext cx="261302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800"/>
            </a:lnSpc>
          </a:pPr>
          <a:r>
            <a:rPr lang="pt-PT" sz="2800" b="1">
              <a:solidFill>
                <a:schemeClr val="bg1"/>
              </a:solidFill>
            </a:rPr>
            <a:t>Registo </a:t>
          </a:r>
        </a:p>
        <a:p>
          <a:pPr algn="l">
            <a:lnSpc>
              <a:spcPts val="2800"/>
            </a:lnSpc>
          </a:pPr>
          <a:r>
            <a:rPr lang="pt-PT" sz="2800" b="1">
              <a:solidFill>
                <a:schemeClr val="bg1"/>
              </a:solidFill>
            </a:rPr>
            <a:t>de Dados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482600</xdr:colOff>
      <xdr:row>4</xdr:row>
      <xdr:rowOff>139700</xdr:rowOff>
    </xdr:to>
    <xdr:sp macro="" textlink="">
      <xdr:nvSpPr>
        <xdr:cNvPr id="6" name="Retângulo 5">
          <a:extLst>
            <a:ext uri="{FF2B5EF4-FFF2-40B4-BE49-F238E27FC236}">
              <a16:creationId xmlns:a16="http://schemas.microsoft.com/office/drawing/2014/main" id="{7468B8EF-F9DA-BE4A-8902-615DE546AA01}"/>
            </a:ext>
          </a:extLst>
        </xdr:cNvPr>
        <xdr:cNvSpPr/>
      </xdr:nvSpPr>
      <xdr:spPr>
        <a:xfrm>
          <a:off x="203200" y="330200"/>
          <a:ext cx="11912600" cy="128270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1</xdr:col>
      <xdr:colOff>3175</xdr:colOff>
      <xdr:row>1</xdr:row>
      <xdr:rowOff>50800</xdr:rowOff>
    </xdr:from>
    <xdr:to>
      <xdr:col>2</xdr:col>
      <xdr:colOff>1611031</xdr:colOff>
      <xdr:row>4</xdr:row>
      <xdr:rowOff>52224</xdr:rowOff>
    </xdr:to>
    <xdr:pic>
      <xdr:nvPicPr>
        <xdr:cNvPr id="7" name="Imagem 6">
          <a:hlinkClick xmlns:r="http://schemas.openxmlformats.org/officeDocument/2006/relationships" r:id="rId1"/>
          <a:extLst>
            <a:ext uri="{FF2B5EF4-FFF2-40B4-BE49-F238E27FC236}">
              <a16:creationId xmlns:a16="http://schemas.microsoft.com/office/drawing/2014/main" id="{271E0547-67E8-2943-A040-DE9073452CE3}"/>
            </a:ext>
          </a:extLst>
        </xdr:cNvPr>
        <xdr:cNvPicPr>
          <a:picLocks noChangeAspect="1"/>
        </xdr:cNvPicPr>
      </xdr:nvPicPr>
      <xdr:blipFill rotWithShape="1">
        <a:blip xmlns:r="http://schemas.openxmlformats.org/officeDocument/2006/relationships" r:embed="rId2"/>
        <a:srcRect l="21967" t="40291" r="24098" b="35325"/>
        <a:stretch/>
      </xdr:blipFill>
      <xdr:spPr>
        <a:xfrm>
          <a:off x="206375" y="381000"/>
          <a:ext cx="4185956" cy="1144424"/>
        </a:xfrm>
        <a:prstGeom prst="rect">
          <a:avLst/>
        </a:prstGeom>
      </xdr:spPr>
    </xdr:pic>
    <xdr:clientData/>
  </xdr:twoCellAnchor>
  <xdr:twoCellAnchor>
    <xdr:from>
      <xdr:col>2</xdr:col>
      <xdr:colOff>2616200</xdr:colOff>
      <xdr:row>1</xdr:row>
      <xdr:rowOff>84878</xdr:rowOff>
    </xdr:from>
    <xdr:to>
      <xdr:col>7</xdr:col>
      <xdr:colOff>469900</xdr:colOff>
      <xdr:row>4</xdr:row>
      <xdr:rowOff>90993</xdr:rowOff>
    </xdr:to>
    <xdr:pic>
      <xdr:nvPicPr>
        <xdr:cNvPr id="8" name="Imagem 7">
          <a:extLst>
            <a:ext uri="{FF2B5EF4-FFF2-40B4-BE49-F238E27FC236}">
              <a16:creationId xmlns:a16="http://schemas.microsoft.com/office/drawing/2014/main" id="{3DCFF20E-F9D3-8942-B2F0-253A6391F123}"/>
            </a:ext>
          </a:extLst>
        </xdr:cNvPr>
        <xdr:cNvPicPr>
          <a:picLocks noChangeAspect="1"/>
        </xdr:cNvPicPr>
      </xdr:nvPicPr>
      <xdr:blipFill>
        <a:blip xmlns:r="http://schemas.openxmlformats.org/officeDocument/2006/relationships" r:embed="rId3"/>
        <a:stretch>
          <a:fillRect/>
        </a:stretch>
      </xdr:blipFill>
      <xdr:spPr>
        <a:xfrm>
          <a:off x="5397500" y="415078"/>
          <a:ext cx="6705600" cy="1149115"/>
        </a:xfrm>
        <a:prstGeom prst="rect">
          <a:avLst/>
        </a:prstGeom>
        <a:solidFill>
          <a:schemeClr val="bg1"/>
        </a:solidFill>
      </xdr:spPr>
    </xdr:pic>
    <xdr:clientData/>
  </xdr:twoCellAnchor>
  <xdr:twoCellAnchor>
    <xdr:from>
      <xdr:col>1</xdr:col>
      <xdr:colOff>0</xdr:colOff>
      <xdr:row>5</xdr:row>
      <xdr:rowOff>0</xdr:rowOff>
    </xdr:from>
    <xdr:to>
      <xdr:col>2</xdr:col>
      <xdr:colOff>34925</xdr:colOff>
      <xdr:row>7</xdr:row>
      <xdr:rowOff>76200</xdr:rowOff>
    </xdr:to>
    <xdr:sp macro="" textlink="">
      <xdr:nvSpPr>
        <xdr:cNvPr id="9" name="CaixaDeTexto 8">
          <a:extLst>
            <a:ext uri="{FF2B5EF4-FFF2-40B4-BE49-F238E27FC236}">
              <a16:creationId xmlns:a16="http://schemas.microsoft.com/office/drawing/2014/main" id="{1332FFB4-6065-B24B-965B-1BF9F3CDDF87}"/>
            </a:ext>
          </a:extLst>
        </xdr:cNvPr>
        <xdr:cNvSpPr txBox="1"/>
      </xdr:nvSpPr>
      <xdr:spPr>
        <a:xfrm>
          <a:off x="203200" y="1943100"/>
          <a:ext cx="261302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800"/>
            </a:lnSpc>
          </a:pPr>
          <a:r>
            <a:rPr lang="pt-PT" sz="2800" b="1">
              <a:solidFill>
                <a:schemeClr val="bg1"/>
              </a:solidFill>
            </a:rPr>
            <a:t>Registo </a:t>
          </a:r>
        </a:p>
        <a:p>
          <a:pPr algn="l">
            <a:lnSpc>
              <a:spcPts val="2800"/>
            </a:lnSpc>
          </a:pPr>
          <a:r>
            <a:rPr lang="pt-PT" sz="2800" b="1">
              <a:solidFill>
                <a:schemeClr val="bg1"/>
              </a:solidFill>
            </a:rPr>
            <a:t>de Dados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2819400</xdr:colOff>
      <xdr:row>4</xdr:row>
      <xdr:rowOff>139700</xdr:rowOff>
    </xdr:to>
    <xdr:sp macro="" textlink="">
      <xdr:nvSpPr>
        <xdr:cNvPr id="2" name="Retângulo 1">
          <a:extLst>
            <a:ext uri="{FF2B5EF4-FFF2-40B4-BE49-F238E27FC236}">
              <a16:creationId xmlns:a16="http://schemas.microsoft.com/office/drawing/2014/main" id="{0F5FB202-F178-CF41-9B79-5242BAC9AF2E}"/>
            </a:ext>
          </a:extLst>
        </xdr:cNvPr>
        <xdr:cNvSpPr/>
      </xdr:nvSpPr>
      <xdr:spPr>
        <a:xfrm>
          <a:off x="203200" y="330200"/>
          <a:ext cx="11912600" cy="128270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1</xdr:col>
      <xdr:colOff>3175</xdr:colOff>
      <xdr:row>1</xdr:row>
      <xdr:rowOff>50800</xdr:rowOff>
    </xdr:from>
    <xdr:to>
      <xdr:col>3</xdr:col>
      <xdr:colOff>341031</xdr:colOff>
      <xdr:row>4</xdr:row>
      <xdr:rowOff>52224</xdr:rowOff>
    </xdr:to>
    <xdr:pic>
      <xdr:nvPicPr>
        <xdr:cNvPr id="4" name="Imagem 3">
          <a:hlinkClick xmlns:r="http://schemas.openxmlformats.org/officeDocument/2006/relationships" r:id="rId1"/>
          <a:extLst>
            <a:ext uri="{FF2B5EF4-FFF2-40B4-BE49-F238E27FC236}">
              <a16:creationId xmlns:a16="http://schemas.microsoft.com/office/drawing/2014/main" id="{576209E0-DD2A-4942-8229-3F6D5D1C82A4}"/>
            </a:ext>
          </a:extLst>
        </xdr:cNvPr>
        <xdr:cNvPicPr>
          <a:picLocks noChangeAspect="1"/>
        </xdr:cNvPicPr>
      </xdr:nvPicPr>
      <xdr:blipFill rotWithShape="1">
        <a:blip xmlns:r="http://schemas.openxmlformats.org/officeDocument/2006/relationships" r:embed="rId2"/>
        <a:srcRect l="21967" t="40291" r="24098" b="35325"/>
        <a:stretch/>
      </xdr:blipFill>
      <xdr:spPr>
        <a:xfrm>
          <a:off x="206375" y="381000"/>
          <a:ext cx="4185956" cy="1144424"/>
        </a:xfrm>
        <a:prstGeom prst="rect">
          <a:avLst/>
        </a:prstGeom>
      </xdr:spPr>
    </xdr:pic>
    <xdr:clientData/>
  </xdr:twoCellAnchor>
  <xdr:twoCellAnchor>
    <xdr:from>
      <xdr:col>4</xdr:col>
      <xdr:colOff>76200</xdr:colOff>
      <xdr:row>1</xdr:row>
      <xdr:rowOff>84878</xdr:rowOff>
    </xdr:from>
    <xdr:to>
      <xdr:col>7</xdr:col>
      <xdr:colOff>2806700</xdr:colOff>
      <xdr:row>4</xdr:row>
      <xdr:rowOff>90993</xdr:rowOff>
    </xdr:to>
    <xdr:pic>
      <xdr:nvPicPr>
        <xdr:cNvPr id="5" name="Imagem 4">
          <a:extLst>
            <a:ext uri="{FF2B5EF4-FFF2-40B4-BE49-F238E27FC236}">
              <a16:creationId xmlns:a16="http://schemas.microsoft.com/office/drawing/2014/main" id="{5DE07127-45CE-3A42-81DB-45FA09B0F3B2}"/>
            </a:ext>
          </a:extLst>
        </xdr:cNvPr>
        <xdr:cNvPicPr>
          <a:picLocks noChangeAspect="1"/>
        </xdr:cNvPicPr>
      </xdr:nvPicPr>
      <xdr:blipFill>
        <a:blip xmlns:r="http://schemas.openxmlformats.org/officeDocument/2006/relationships" r:embed="rId3"/>
        <a:stretch>
          <a:fillRect/>
        </a:stretch>
      </xdr:blipFill>
      <xdr:spPr>
        <a:xfrm>
          <a:off x="5397500" y="415078"/>
          <a:ext cx="6705600" cy="1149115"/>
        </a:xfrm>
        <a:prstGeom prst="rect">
          <a:avLst/>
        </a:prstGeom>
        <a:solidFill>
          <a:schemeClr val="bg1"/>
        </a:solidFill>
      </xdr:spPr>
    </xdr:pic>
    <xdr:clientData/>
  </xdr:twoCellAnchor>
  <xdr:twoCellAnchor>
    <xdr:from>
      <xdr:col>1</xdr:col>
      <xdr:colOff>0</xdr:colOff>
      <xdr:row>5</xdr:row>
      <xdr:rowOff>0</xdr:rowOff>
    </xdr:from>
    <xdr:to>
      <xdr:col>2</xdr:col>
      <xdr:colOff>34925</xdr:colOff>
      <xdr:row>7</xdr:row>
      <xdr:rowOff>76200</xdr:rowOff>
    </xdr:to>
    <xdr:sp macro="" textlink="">
      <xdr:nvSpPr>
        <xdr:cNvPr id="6" name="CaixaDeTexto 5">
          <a:extLst>
            <a:ext uri="{FF2B5EF4-FFF2-40B4-BE49-F238E27FC236}">
              <a16:creationId xmlns:a16="http://schemas.microsoft.com/office/drawing/2014/main" id="{E8112892-C297-DA45-92EA-046BF70A5C6D}"/>
            </a:ext>
          </a:extLst>
        </xdr:cNvPr>
        <xdr:cNvSpPr txBox="1"/>
      </xdr:nvSpPr>
      <xdr:spPr>
        <a:xfrm>
          <a:off x="203200" y="1943100"/>
          <a:ext cx="261302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800"/>
            </a:lnSpc>
          </a:pPr>
          <a:r>
            <a:rPr lang="pt-PT" sz="2800" b="1">
              <a:solidFill>
                <a:schemeClr val="bg1"/>
              </a:solidFill>
            </a:rPr>
            <a:t>Registo </a:t>
          </a:r>
        </a:p>
        <a:p>
          <a:pPr algn="l">
            <a:lnSpc>
              <a:spcPts val="2800"/>
            </a:lnSpc>
          </a:pPr>
          <a:r>
            <a:rPr lang="pt-PT" sz="2800" b="1">
              <a:solidFill>
                <a:schemeClr val="bg1"/>
              </a:solidFill>
            </a:rPr>
            <a:t>de Dados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2705100</xdr:colOff>
      <xdr:row>4</xdr:row>
      <xdr:rowOff>139700</xdr:rowOff>
    </xdr:to>
    <xdr:sp macro="" textlink="">
      <xdr:nvSpPr>
        <xdr:cNvPr id="5" name="Retângulo 4">
          <a:extLst>
            <a:ext uri="{FF2B5EF4-FFF2-40B4-BE49-F238E27FC236}">
              <a16:creationId xmlns:a16="http://schemas.microsoft.com/office/drawing/2014/main" id="{2EBCA1F1-661A-0443-A53B-DE5AF121221F}"/>
            </a:ext>
          </a:extLst>
        </xdr:cNvPr>
        <xdr:cNvSpPr/>
      </xdr:nvSpPr>
      <xdr:spPr>
        <a:xfrm>
          <a:off x="203200" y="330200"/>
          <a:ext cx="11912600" cy="128270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1</xdr:col>
      <xdr:colOff>3175</xdr:colOff>
      <xdr:row>1</xdr:row>
      <xdr:rowOff>50800</xdr:rowOff>
    </xdr:from>
    <xdr:to>
      <xdr:col>3</xdr:col>
      <xdr:colOff>277531</xdr:colOff>
      <xdr:row>4</xdr:row>
      <xdr:rowOff>52224</xdr:rowOff>
    </xdr:to>
    <xdr:pic>
      <xdr:nvPicPr>
        <xdr:cNvPr id="6" name="Imagem 5">
          <a:hlinkClick xmlns:r="http://schemas.openxmlformats.org/officeDocument/2006/relationships" r:id="rId1"/>
          <a:extLst>
            <a:ext uri="{FF2B5EF4-FFF2-40B4-BE49-F238E27FC236}">
              <a16:creationId xmlns:a16="http://schemas.microsoft.com/office/drawing/2014/main" id="{53647E69-3C3D-324F-A72E-C08075144550}"/>
            </a:ext>
          </a:extLst>
        </xdr:cNvPr>
        <xdr:cNvPicPr>
          <a:picLocks noChangeAspect="1"/>
        </xdr:cNvPicPr>
      </xdr:nvPicPr>
      <xdr:blipFill rotWithShape="1">
        <a:blip xmlns:r="http://schemas.openxmlformats.org/officeDocument/2006/relationships" r:embed="rId2"/>
        <a:srcRect l="21967" t="40291" r="24098" b="35325"/>
        <a:stretch/>
      </xdr:blipFill>
      <xdr:spPr>
        <a:xfrm>
          <a:off x="206375" y="381000"/>
          <a:ext cx="4185956" cy="1144424"/>
        </a:xfrm>
        <a:prstGeom prst="rect">
          <a:avLst/>
        </a:prstGeom>
      </xdr:spPr>
    </xdr:pic>
    <xdr:clientData/>
  </xdr:twoCellAnchor>
  <xdr:twoCellAnchor>
    <xdr:from>
      <xdr:col>4</xdr:col>
      <xdr:colOff>12700</xdr:colOff>
      <xdr:row>1</xdr:row>
      <xdr:rowOff>84878</xdr:rowOff>
    </xdr:from>
    <xdr:to>
      <xdr:col>7</xdr:col>
      <xdr:colOff>2692400</xdr:colOff>
      <xdr:row>4</xdr:row>
      <xdr:rowOff>90993</xdr:rowOff>
    </xdr:to>
    <xdr:pic>
      <xdr:nvPicPr>
        <xdr:cNvPr id="7" name="Imagem 6">
          <a:extLst>
            <a:ext uri="{FF2B5EF4-FFF2-40B4-BE49-F238E27FC236}">
              <a16:creationId xmlns:a16="http://schemas.microsoft.com/office/drawing/2014/main" id="{E27DCE75-DABC-D749-98E4-D1CD6B2D1DC6}"/>
            </a:ext>
          </a:extLst>
        </xdr:cNvPr>
        <xdr:cNvPicPr>
          <a:picLocks noChangeAspect="1"/>
        </xdr:cNvPicPr>
      </xdr:nvPicPr>
      <xdr:blipFill>
        <a:blip xmlns:r="http://schemas.openxmlformats.org/officeDocument/2006/relationships" r:embed="rId3"/>
        <a:stretch>
          <a:fillRect/>
        </a:stretch>
      </xdr:blipFill>
      <xdr:spPr>
        <a:xfrm>
          <a:off x="5397500" y="415078"/>
          <a:ext cx="6705600" cy="1149115"/>
        </a:xfrm>
        <a:prstGeom prst="rect">
          <a:avLst/>
        </a:prstGeom>
        <a:solidFill>
          <a:schemeClr val="bg1"/>
        </a:solidFill>
      </xdr:spPr>
    </xdr:pic>
    <xdr:clientData/>
  </xdr:twoCellAnchor>
  <xdr:twoCellAnchor>
    <xdr:from>
      <xdr:col>1</xdr:col>
      <xdr:colOff>0</xdr:colOff>
      <xdr:row>5</xdr:row>
      <xdr:rowOff>0</xdr:rowOff>
    </xdr:from>
    <xdr:to>
      <xdr:col>2</xdr:col>
      <xdr:colOff>34925</xdr:colOff>
      <xdr:row>7</xdr:row>
      <xdr:rowOff>76200</xdr:rowOff>
    </xdr:to>
    <xdr:sp macro="" textlink="">
      <xdr:nvSpPr>
        <xdr:cNvPr id="8" name="CaixaDeTexto 7">
          <a:extLst>
            <a:ext uri="{FF2B5EF4-FFF2-40B4-BE49-F238E27FC236}">
              <a16:creationId xmlns:a16="http://schemas.microsoft.com/office/drawing/2014/main" id="{81EE70D1-E803-DC43-A282-68CC5B88BF8A}"/>
            </a:ext>
          </a:extLst>
        </xdr:cNvPr>
        <xdr:cNvSpPr txBox="1"/>
      </xdr:nvSpPr>
      <xdr:spPr>
        <a:xfrm>
          <a:off x="203200" y="1943100"/>
          <a:ext cx="261302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800"/>
            </a:lnSpc>
          </a:pPr>
          <a:r>
            <a:rPr lang="pt-PT" sz="2800" b="1">
              <a:solidFill>
                <a:schemeClr val="bg1"/>
              </a:solidFill>
            </a:rPr>
            <a:t>Registo </a:t>
          </a:r>
        </a:p>
        <a:p>
          <a:pPr algn="l">
            <a:lnSpc>
              <a:spcPts val="2800"/>
            </a:lnSpc>
          </a:pPr>
          <a:r>
            <a:rPr lang="pt-PT" sz="2800" b="1">
              <a:solidFill>
                <a:schemeClr val="bg1"/>
              </a:solidFill>
            </a:rPr>
            <a:t>de Dados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2603500</xdr:colOff>
      <xdr:row>4</xdr:row>
      <xdr:rowOff>139700</xdr:rowOff>
    </xdr:to>
    <xdr:sp macro="" textlink="">
      <xdr:nvSpPr>
        <xdr:cNvPr id="3" name="Retângulo 2">
          <a:extLst>
            <a:ext uri="{FF2B5EF4-FFF2-40B4-BE49-F238E27FC236}">
              <a16:creationId xmlns:a16="http://schemas.microsoft.com/office/drawing/2014/main" id="{6E928E36-DBEF-A24B-8693-C320D1F0C2E4}"/>
            </a:ext>
          </a:extLst>
        </xdr:cNvPr>
        <xdr:cNvSpPr/>
      </xdr:nvSpPr>
      <xdr:spPr>
        <a:xfrm>
          <a:off x="203200" y="330200"/>
          <a:ext cx="11912600" cy="128270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1</xdr:col>
      <xdr:colOff>3175</xdr:colOff>
      <xdr:row>1</xdr:row>
      <xdr:rowOff>50800</xdr:rowOff>
    </xdr:from>
    <xdr:to>
      <xdr:col>3</xdr:col>
      <xdr:colOff>353731</xdr:colOff>
      <xdr:row>4</xdr:row>
      <xdr:rowOff>52224</xdr:rowOff>
    </xdr:to>
    <xdr:pic>
      <xdr:nvPicPr>
        <xdr:cNvPr id="4" name="Imagem 3">
          <a:hlinkClick xmlns:r="http://schemas.openxmlformats.org/officeDocument/2006/relationships" r:id="rId1"/>
          <a:extLst>
            <a:ext uri="{FF2B5EF4-FFF2-40B4-BE49-F238E27FC236}">
              <a16:creationId xmlns:a16="http://schemas.microsoft.com/office/drawing/2014/main" id="{183C7F38-2F11-2846-8E96-61F811A5923C}"/>
            </a:ext>
          </a:extLst>
        </xdr:cNvPr>
        <xdr:cNvPicPr>
          <a:picLocks noChangeAspect="1"/>
        </xdr:cNvPicPr>
      </xdr:nvPicPr>
      <xdr:blipFill rotWithShape="1">
        <a:blip xmlns:r="http://schemas.openxmlformats.org/officeDocument/2006/relationships" r:embed="rId2"/>
        <a:srcRect l="21967" t="40291" r="24098" b="35325"/>
        <a:stretch/>
      </xdr:blipFill>
      <xdr:spPr>
        <a:xfrm>
          <a:off x="206375" y="381000"/>
          <a:ext cx="4185956" cy="1144424"/>
        </a:xfrm>
        <a:prstGeom prst="rect">
          <a:avLst/>
        </a:prstGeom>
      </xdr:spPr>
    </xdr:pic>
    <xdr:clientData/>
  </xdr:twoCellAnchor>
  <xdr:twoCellAnchor>
    <xdr:from>
      <xdr:col>3</xdr:col>
      <xdr:colOff>1358900</xdr:colOff>
      <xdr:row>1</xdr:row>
      <xdr:rowOff>84878</xdr:rowOff>
    </xdr:from>
    <xdr:to>
      <xdr:col>7</xdr:col>
      <xdr:colOff>2590800</xdr:colOff>
      <xdr:row>4</xdr:row>
      <xdr:rowOff>90993</xdr:rowOff>
    </xdr:to>
    <xdr:pic>
      <xdr:nvPicPr>
        <xdr:cNvPr id="5" name="Imagem 4">
          <a:extLst>
            <a:ext uri="{FF2B5EF4-FFF2-40B4-BE49-F238E27FC236}">
              <a16:creationId xmlns:a16="http://schemas.microsoft.com/office/drawing/2014/main" id="{950CB8B8-7D6F-E04B-8F12-AAD0DFB87D0D}"/>
            </a:ext>
          </a:extLst>
        </xdr:cNvPr>
        <xdr:cNvPicPr>
          <a:picLocks noChangeAspect="1"/>
        </xdr:cNvPicPr>
      </xdr:nvPicPr>
      <xdr:blipFill>
        <a:blip xmlns:r="http://schemas.openxmlformats.org/officeDocument/2006/relationships" r:embed="rId3"/>
        <a:stretch>
          <a:fillRect/>
        </a:stretch>
      </xdr:blipFill>
      <xdr:spPr>
        <a:xfrm>
          <a:off x="5397500" y="415078"/>
          <a:ext cx="6705600" cy="1149115"/>
        </a:xfrm>
        <a:prstGeom prst="rect">
          <a:avLst/>
        </a:prstGeom>
        <a:solidFill>
          <a:schemeClr val="bg1"/>
        </a:solidFill>
      </xdr:spPr>
    </xdr:pic>
    <xdr:clientData/>
  </xdr:twoCellAnchor>
  <xdr:twoCellAnchor>
    <xdr:from>
      <xdr:col>1</xdr:col>
      <xdr:colOff>0</xdr:colOff>
      <xdr:row>5</xdr:row>
      <xdr:rowOff>0</xdr:rowOff>
    </xdr:from>
    <xdr:to>
      <xdr:col>2</xdr:col>
      <xdr:colOff>136525</xdr:colOff>
      <xdr:row>7</xdr:row>
      <xdr:rowOff>76200</xdr:rowOff>
    </xdr:to>
    <xdr:sp macro="" textlink="">
      <xdr:nvSpPr>
        <xdr:cNvPr id="6" name="CaixaDeTexto 5">
          <a:extLst>
            <a:ext uri="{FF2B5EF4-FFF2-40B4-BE49-F238E27FC236}">
              <a16:creationId xmlns:a16="http://schemas.microsoft.com/office/drawing/2014/main" id="{A72195AD-F3CB-504E-BFEF-A513C8A30ADC}"/>
            </a:ext>
          </a:extLst>
        </xdr:cNvPr>
        <xdr:cNvSpPr txBox="1"/>
      </xdr:nvSpPr>
      <xdr:spPr>
        <a:xfrm>
          <a:off x="203200" y="1943100"/>
          <a:ext cx="261302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800"/>
            </a:lnSpc>
          </a:pPr>
          <a:r>
            <a:rPr lang="pt-PT" sz="2800" b="1">
              <a:solidFill>
                <a:schemeClr val="bg1"/>
              </a:solidFill>
            </a:rPr>
            <a:t>Registo </a:t>
          </a:r>
        </a:p>
        <a:p>
          <a:pPr algn="l">
            <a:lnSpc>
              <a:spcPts val="2800"/>
            </a:lnSpc>
          </a:pPr>
          <a:r>
            <a:rPr lang="pt-PT" sz="2800" b="1">
              <a:solidFill>
                <a:schemeClr val="bg1"/>
              </a:solidFill>
            </a:rPr>
            <a:t>de Dados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2032000</xdr:colOff>
      <xdr:row>4</xdr:row>
      <xdr:rowOff>139700</xdr:rowOff>
    </xdr:to>
    <xdr:sp macro="" textlink="">
      <xdr:nvSpPr>
        <xdr:cNvPr id="3" name="Retângulo 2">
          <a:extLst>
            <a:ext uri="{FF2B5EF4-FFF2-40B4-BE49-F238E27FC236}">
              <a16:creationId xmlns:a16="http://schemas.microsoft.com/office/drawing/2014/main" id="{30FC27A0-6812-C446-AA24-F397FB245FB0}"/>
            </a:ext>
          </a:extLst>
        </xdr:cNvPr>
        <xdr:cNvSpPr/>
      </xdr:nvSpPr>
      <xdr:spPr>
        <a:xfrm>
          <a:off x="203200" y="330200"/>
          <a:ext cx="11912600" cy="128270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1</xdr:col>
      <xdr:colOff>3175</xdr:colOff>
      <xdr:row>1</xdr:row>
      <xdr:rowOff>50800</xdr:rowOff>
    </xdr:from>
    <xdr:to>
      <xdr:col>2</xdr:col>
      <xdr:colOff>1611031</xdr:colOff>
      <xdr:row>4</xdr:row>
      <xdr:rowOff>52224</xdr:rowOff>
    </xdr:to>
    <xdr:pic>
      <xdr:nvPicPr>
        <xdr:cNvPr id="4" name="Imagem 3">
          <a:hlinkClick xmlns:r="http://schemas.openxmlformats.org/officeDocument/2006/relationships" r:id="rId1"/>
          <a:extLst>
            <a:ext uri="{FF2B5EF4-FFF2-40B4-BE49-F238E27FC236}">
              <a16:creationId xmlns:a16="http://schemas.microsoft.com/office/drawing/2014/main" id="{C8A6E9A8-1599-5D48-827A-A587E05667A0}"/>
            </a:ext>
          </a:extLst>
        </xdr:cNvPr>
        <xdr:cNvPicPr>
          <a:picLocks noChangeAspect="1"/>
        </xdr:cNvPicPr>
      </xdr:nvPicPr>
      <xdr:blipFill rotWithShape="1">
        <a:blip xmlns:r="http://schemas.openxmlformats.org/officeDocument/2006/relationships" r:embed="rId2"/>
        <a:srcRect l="21967" t="40291" r="24098" b="35325"/>
        <a:stretch/>
      </xdr:blipFill>
      <xdr:spPr>
        <a:xfrm>
          <a:off x="206375" y="381000"/>
          <a:ext cx="4185956" cy="1144424"/>
        </a:xfrm>
        <a:prstGeom prst="rect">
          <a:avLst/>
        </a:prstGeom>
      </xdr:spPr>
    </xdr:pic>
    <xdr:clientData/>
  </xdr:twoCellAnchor>
  <xdr:twoCellAnchor>
    <xdr:from>
      <xdr:col>3</xdr:col>
      <xdr:colOff>889000</xdr:colOff>
      <xdr:row>1</xdr:row>
      <xdr:rowOff>84878</xdr:rowOff>
    </xdr:from>
    <xdr:to>
      <xdr:col>7</xdr:col>
      <xdr:colOff>2019300</xdr:colOff>
      <xdr:row>4</xdr:row>
      <xdr:rowOff>90993</xdr:rowOff>
    </xdr:to>
    <xdr:pic>
      <xdr:nvPicPr>
        <xdr:cNvPr id="5" name="Imagem 4">
          <a:extLst>
            <a:ext uri="{FF2B5EF4-FFF2-40B4-BE49-F238E27FC236}">
              <a16:creationId xmlns:a16="http://schemas.microsoft.com/office/drawing/2014/main" id="{0F4866B2-1C7E-5040-AB00-EA67276A297B}"/>
            </a:ext>
          </a:extLst>
        </xdr:cNvPr>
        <xdr:cNvPicPr>
          <a:picLocks noChangeAspect="1"/>
        </xdr:cNvPicPr>
      </xdr:nvPicPr>
      <xdr:blipFill>
        <a:blip xmlns:r="http://schemas.openxmlformats.org/officeDocument/2006/relationships" r:embed="rId3"/>
        <a:stretch>
          <a:fillRect/>
        </a:stretch>
      </xdr:blipFill>
      <xdr:spPr>
        <a:xfrm>
          <a:off x="5397500" y="415078"/>
          <a:ext cx="6705600" cy="1149115"/>
        </a:xfrm>
        <a:prstGeom prst="rect">
          <a:avLst/>
        </a:prstGeom>
        <a:solidFill>
          <a:schemeClr val="bg1"/>
        </a:solidFill>
      </xdr:spPr>
    </xdr:pic>
    <xdr:clientData/>
  </xdr:twoCellAnchor>
  <xdr:twoCellAnchor>
    <xdr:from>
      <xdr:col>1</xdr:col>
      <xdr:colOff>0</xdr:colOff>
      <xdr:row>5</xdr:row>
      <xdr:rowOff>0</xdr:rowOff>
    </xdr:from>
    <xdr:to>
      <xdr:col>2</xdr:col>
      <xdr:colOff>34925</xdr:colOff>
      <xdr:row>7</xdr:row>
      <xdr:rowOff>76200</xdr:rowOff>
    </xdr:to>
    <xdr:sp macro="" textlink="">
      <xdr:nvSpPr>
        <xdr:cNvPr id="6" name="CaixaDeTexto 5">
          <a:extLst>
            <a:ext uri="{FF2B5EF4-FFF2-40B4-BE49-F238E27FC236}">
              <a16:creationId xmlns:a16="http://schemas.microsoft.com/office/drawing/2014/main" id="{2CC7FBD6-D022-044C-A4B6-56A6CFE4FBC8}"/>
            </a:ext>
          </a:extLst>
        </xdr:cNvPr>
        <xdr:cNvSpPr txBox="1"/>
      </xdr:nvSpPr>
      <xdr:spPr>
        <a:xfrm>
          <a:off x="203200" y="1943100"/>
          <a:ext cx="261302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800"/>
            </a:lnSpc>
          </a:pPr>
          <a:r>
            <a:rPr lang="pt-PT" sz="2800" b="1">
              <a:solidFill>
                <a:schemeClr val="bg1"/>
              </a:solidFill>
            </a:rPr>
            <a:t>Registo </a:t>
          </a:r>
        </a:p>
        <a:p>
          <a:pPr algn="l">
            <a:lnSpc>
              <a:spcPts val="2800"/>
            </a:lnSpc>
          </a:pPr>
          <a:r>
            <a:rPr lang="pt-PT" sz="2800" b="1">
              <a:solidFill>
                <a:schemeClr val="bg1"/>
              </a:solidFill>
            </a:rPr>
            <a:t>de Dados</a:t>
          </a:r>
        </a:p>
      </xdr:txBody>
    </xdr:sp>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7.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9.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0.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3233-BD2E-4B94-961F-ADDF601FC06A}">
  <sheetPr>
    <tabColor theme="2" tint="-0.749992370372631"/>
  </sheetPr>
  <dimension ref="A1:AL124"/>
  <sheetViews>
    <sheetView showGridLines="0" zoomScaleNormal="100" workbookViewId="0">
      <selection activeCell="R8" sqref="R8:U8"/>
    </sheetView>
  </sheetViews>
  <sheetFormatPr defaultColWidth="9" defaultRowHeight="15.6" x14ac:dyDescent="0.3"/>
  <cols>
    <col min="1" max="1" width="6.5" style="4" customWidth="1"/>
    <col min="2" max="4" width="9" style="4"/>
    <col min="5" max="5" width="1.19921875" style="4" customWidth="1"/>
    <col min="6" max="8" width="9" style="4"/>
    <col min="9" max="9" width="2.296875" style="4" customWidth="1"/>
    <col min="10" max="10" width="12" style="4" customWidth="1"/>
    <col min="11" max="11" width="10.69921875" style="4" customWidth="1"/>
    <col min="12" max="12" width="11.5" style="4" customWidth="1"/>
    <col min="13" max="13" width="1.69921875" style="4" customWidth="1"/>
    <col min="14" max="14" width="11.69921875" style="4" customWidth="1"/>
    <col min="15" max="15" width="2.5" style="4" customWidth="1"/>
    <col min="16" max="16" width="12.69921875" style="4" customWidth="1"/>
    <col min="17" max="17" width="10.19921875" style="4" customWidth="1"/>
    <col min="18" max="19" width="9" style="4"/>
    <col min="20" max="20" width="11.796875" style="4" bestFit="1" customWidth="1"/>
    <col min="21" max="16384" width="9" style="4"/>
  </cols>
  <sheetData>
    <row r="1" spans="1:38" ht="11.25" customHeight="1" x14ac:dyDescent="0.3"/>
    <row r="2" spans="1:38" s="12" customFormat="1" ht="31.5" customHeight="1" x14ac:dyDescent="0.3">
      <c r="C2" s="5"/>
      <c r="E2" s="10"/>
      <c r="F2" s="10"/>
      <c r="G2" s="7"/>
      <c r="H2" s="7"/>
      <c r="I2" s="7"/>
      <c r="J2" s="117"/>
      <c r="U2" s="119"/>
    </row>
    <row r="3" spans="1:38" s="12" customFormat="1" ht="31.5" customHeight="1" x14ac:dyDescent="0.3">
      <c r="A3" s="25"/>
      <c r="C3" s="5"/>
      <c r="D3" s="5"/>
      <c r="E3" s="10"/>
      <c r="F3" s="10"/>
      <c r="G3" s="7"/>
      <c r="H3" s="7"/>
      <c r="I3" s="7"/>
      <c r="J3" s="117"/>
      <c r="U3" s="119"/>
    </row>
    <row r="4" spans="1:38" s="3" customFormat="1" ht="25.05" customHeight="1" x14ac:dyDescent="0.3">
      <c r="D4" s="1"/>
      <c r="E4" s="2"/>
      <c r="F4" s="2"/>
      <c r="G4" s="1"/>
      <c r="H4" s="1"/>
      <c r="J4" s="117"/>
      <c r="K4" s="1"/>
      <c r="R4" s="28"/>
      <c r="S4" s="12"/>
      <c r="T4" s="12"/>
      <c r="U4" s="12"/>
    </row>
    <row r="5" spans="1:38" ht="8.25" customHeight="1" x14ac:dyDescent="0.3">
      <c r="B5" s="26"/>
      <c r="G5" s="27"/>
      <c r="I5" s="8"/>
      <c r="S5" s="12"/>
      <c r="T5" s="12"/>
      <c r="U5" s="12"/>
    </row>
    <row r="6" spans="1:38" ht="25.05" customHeight="1" x14ac:dyDescent="0.3">
      <c r="R6" s="28"/>
      <c r="S6" s="12"/>
      <c r="T6" s="12"/>
      <c r="U6" s="12"/>
    </row>
    <row r="7" spans="1:38" ht="8.25" customHeight="1" x14ac:dyDescent="0.3">
      <c r="D7" s="118"/>
      <c r="E7" s="8"/>
      <c r="F7" s="8"/>
      <c r="G7" s="8"/>
      <c r="H7" s="8"/>
      <c r="I7" s="8"/>
      <c r="J7" s="8"/>
      <c r="K7" s="8"/>
      <c r="R7" s="28"/>
    </row>
    <row r="8" spans="1:38" ht="25.05" customHeight="1" x14ac:dyDescent="0.3">
      <c r="D8" s="127" t="s">
        <v>524</v>
      </c>
      <c r="F8" s="298" t="s">
        <v>680</v>
      </c>
      <c r="G8" s="298"/>
      <c r="H8" s="298"/>
      <c r="I8" s="298"/>
      <c r="J8" s="298"/>
      <c r="K8" s="298"/>
      <c r="L8" s="298"/>
      <c r="M8" s="298"/>
      <c r="Q8" s="127" t="s">
        <v>522</v>
      </c>
      <c r="R8" s="302"/>
      <c r="S8" s="302"/>
      <c r="T8" s="302"/>
      <c r="U8" s="302"/>
    </row>
    <row r="9" spans="1:38" ht="8.25" customHeight="1" x14ac:dyDescent="0.3">
      <c r="D9" s="8"/>
      <c r="E9" s="8"/>
      <c r="F9" s="8"/>
      <c r="G9" s="8"/>
      <c r="H9" s="8"/>
      <c r="I9" s="8"/>
      <c r="J9" s="8"/>
      <c r="K9" s="8"/>
      <c r="R9" s="127"/>
    </row>
    <row r="10" spans="1:38" ht="25.05" customHeight="1" x14ac:dyDescent="0.3">
      <c r="D10" s="252" t="s">
        <v>525</v>
      </c>
      <c r="F10" s="300"/>
      <c r="G10" s="300"/>
      <c r="H10" s="300"/>
      <c r="I10" s="8"/>
      <c r="J10" s="8"/>
      <c r="K10" s="8"/>
      <c r="Q10" s="127" t="s">
        <v>523</v>
      </c>
      <c r="R10" s="303"/>
      <c r="S10" s="303"/>
    </row>
    <row r="11" spans="1:38" ht="16.5" customHeight="1" x14ac:dyDescent="0.3">
      <c r="M11" s="31"/>
      <c r="N11" s="31"/>
      <c r="P11" s="31"/>
      <c r="Q11" s="31"/>
      <c r="R11" s="31"/>
      <c r="S11" s="31"/>
      <c r="T11" s="236"/>
      <c r="U11" s="236"/>
      <c r="V11" s="236"/>
      <c r="W11" s="236"/>
      <c r="X11" s="236"/>
      <c r="Y11" s="236"/>
      <c r="Z11" s="236"/>
      <c r="AA11" s="236"/>
      <c r="AB11" s="236"/>
      <c r="AC11" s="236"/>
      <c r="AD11" s="236"/>
      <c r="AE11" s="236"/>
      <c r="AF11" s="236"/>
      <c r="AG11" s="236"/>
      <c r="AH11" s="236"/>
      <c r="AI11" s="236"/>
      <c r="AJ11" s="236"/>
      <c r="AK11" s="236"/>
      <c r="AL11" s="236"/>
    </row>
    <row r="12" spans="1:38" ht="22.95" customHeight="1" x14ac:dyDescent="0.45">
      <c r="L12" s="259" t="s">
        <v>1</v>
      </c>
      <c r="M12" s="31"/>
      <c r="N12" s="31"/>
      <c r="P12" s="31"/>
      <c r="Q12" s="31"/>
      <c r="R12" s="31"/>
      <c r="S12" s="31"/>
      <c r="T12" s="236"/>
      <c r="U12" s="236"/>
      <c r="V12" s="236"/>
      <c r="W12" s="236"/>
      <c r="X12" s="236"/>
      <c r="Y12" s="236"/>
      <c r="Z12" s="236"/>
      <c r="AA12" s="236"/>
      <c r="AB12" s="236"/>
      <c r="AC12" s="236"/>
      <c r="AD12" s="236"/>
      <c r="AE12" s="236"/>
      <c r="AF12" s="236"/>
      <c r="AG12" s="236"/>
      <c r="AH12" s="236"/>
      <c r="AI12" s="236"/>
      <c r="AJ12" s="236"/>
      <c r="AK12" s="236"/>
      <c r="AL12" s="236"/>
    </row>
    <row r="13" spans="1:38" ht="22.95" customHeight="1" x14ac:dyDescent="0.45">
      <c r="L13" s="259"/>
      <c r="M13" s="31"/>
      <c r="N13" s="31"/>
      <c r="P13" s="31"/>
      <c r="Q13" s="31"/>
      <c r="R13" s="31"/>
      <c r="S13" s="31"/>
      <c r="T13" s="236"/>
      <c r="U13" s="236"/>
      <c r="V13" s="236"/>
      <c r="W13" s="236"/>
      <c r="X13" s="236"/>
      <c r="Y13" s="236"/>
      <c r="Z13" s="236"/>
      <c r="AA13" s="236"/>
      <c r="AB13" s="236"/>
      <c r="AC13" s="236"/>
      <c r="AD13" s="236"/>
      <c r="AE13" s="236"/>
      <c r="AF13" s="236"/>
      <c r="AG13" s="236"/>
      <c r="AH13" s="236"/>
      <c r="AI13" s="236"/>
      <c r="AJ13" s="236"/>
      <c r="AK13" s="236"/>
      <c r="AL13" s="236"/>
    </row>
    <row r="14" spans="1:38" ht="16.5" customHeight="1" x14ac:dyDescent="0.3">
      <c r="M14" s="31"/>
      <c r="N14" s="31"/>
      <c r="P14" s="31"/>
      <c r="Q14" s="31"/>
      <c r="R14" s="31"/>
      <c r="S14" s="31"/>
      <c r="T14" s="236"/>
      <c r="U14" s="236"/>
      <c r="V14" s="236"/>
      <c r="W14" s="236"/>
      <c r="X14" s="236"/>
      <c r="Y14" s="236"/>
      <c r="Z14" s="236"/>
      <c r="AA14" s="236"/>
      <c r="AB14" s="236"/>
      <c r="AC14" s="236"/>
      <c r="AD14" s="236"/>
      <c r="AE14" s="236"/>
      <c r="AF14" s="236"/>
      <c r="AG14" s="236"/>
      <c r="AH14" s="236"/>
      <c r="AI14" s="236"/>
      <c r="AJ14" s="236"/>
      <c r="AK14" s="236"/>
      <c r="AL14" s="236"/>
    </row>
    <row r="15" spans="1:38" ht="18" customHeight="1" x14ac:dyDescent="0.3">
      <c r="M15" s="33"/>
      <c r="N15" s="253"/>
      <c r="O15" s="31"/>
      <c r="P15" s="31"/>
      <c r="Q15" s="31"/>
      <c r="R15" s="31"/>
      <c r="T15" s="301"/>
      <c r="U15" s="301"/>
      <c r="V15" s="301"/>
      <c r="W15" s="236"/>
      <c r="X15" s="236"/>
      <c r="Y15" s="236"/>
      <c r="Z15" s="236"/>
      <c r="AA15" s="236"/>
      <c r="AB15" s="236"/>
      <c r="AC15" s="236"/>
      <c r="AD15" s="236"/>
      <c r="AE15" s="236"/>
      <c r="AF15" s="236"/>
      <c r="AG15" s="236"/>
      <c r="AH15" s="236"/>
      <c r="AI15" s="236"/>
      <c r="AJ15" s="236"/>
      <c r="AK15" s="236"/>
      <c r="AL15" s="236"/>
    </row>
    <row r="16" spans="1:38" ht="18" customHeight="1" x14ac:dyDescent="0.3">
      <c r="M16" s="34"/>
      <c r="N16" s="253"/>
      <c r="O16" s="31"/>
      <c r="P16" s="31"/>
      <c r="Q16" s="31"/>
      <c r="R16" s="31"/>
      <c r="S16" s="254"/>
      <c r="T16" s="301"/>
      <c r="U16" s="301"/>
      <c r="V16" s="301"/>
      <c r="W16" s="236"/>
      <c r="X16" s="236"/>
      <c r="Y16" s="236"/>
      <c r="Z16" s="236"/>
      <c r="AA16" s="236"/>
      <c r="AB16" s="236"/>
      <c r="AC16" s="236"/>
      <c r="AD16" s="236"/>
      <c r="AE16" s="236"/>
      <c r="AF16" s="236"/>
      <c r="AG16" s="236"/>
      <c r="AH16" s="236"/>
      <c r="AI16" s="236"/>
      <c r="AJ16" s="236"/>
      <c r="AK16" s="236"/>
      <c r="AL16" s="236"/>
    </row>
    <row r="17" spans="12:38" ht="18" customHeight="1" x14ac:dyDescent="0.3">
      <c r="M17" s="33"/>
      <c r="N17" s="30"/>
      <c r="P17" s="31"/>
      <c r="Q17" s="31"/>
      <c r="R17" s="31"/>
      <c r="T17" s="299"/>
      <c r="U17" s="299"/>
      <c r="V17" s="299"/>
      <c r="W17" s="236"/>
      <c r="X17" s="236"/>
      <c r="Y17" s="236"/>
      <c r="Z17" s="236"/>
      <c r="AA17" s="236"/>
      <c r="AB17" s="236"/>
      <c r="AC17" s="237" t="str">
        <f>IF('Energia (2)'!$G$7="VERIFIQUE ERROS",1,"")</f>
        <v/>
      </c>
      <c r="AD17" s="236"/>
      <c r="AE17" s="236"/>
      <c r="AF17" s="236"/>
      <c r="AG17" s="236"/>
      <c r="AH17" s="236"/>
      <c r="AI17" s="236"/>
      <c r="AJ17" s="236"/>
      <c r="AK17" s="236"/>
      <c r="AL17" s="236"/>
    </row>
    <row r="18" spans="12:38" ht="18" customHeight="1" x14ac:dyDescent="0.3">
      <c r="L18" s="256"/>
      <c r="M18" s="33"/>
      <c r="N18" s="30"/>
      <c r="P18" s="31"/>
      <c r="Q18" s="31"/>
      <c r="R18" s="31"/>
      <c r="T18" s="299"/>
      <c r="U18" s="299"/>
      <c r="V18" s="299"/>
      <c r="W18" s="236"/>
      <c r="X18" s="236"/>
      <c r="Y18" s="236"/>
      <c r="Z18" s="236"/>
      <c r="AA18" s="236"/>
      <c r="AB18" s="236"/>
      <c r="AC18" s="237" t="str">
        <f>IF('F-Gases'!$G$7="VERIFIQUE ERROS",1,"")</f>
        <v/>
      </c>
      <c r="AD18" s="236"/>
      <c r="AE18" s="236"/>
      <c r="AF18" s="236"/>
      <c r="AG18" s="236"/>
      <c r="AH18" s="236"/>
      <c r="AI18" s="236"/>
      <c r="AJ18" s="236"/>
      <c r="AK18" s="236"/>
      <c r="AL18" s="236"/>
    </row>
    <row r="19" spans="12:38" ht="18" customHeight="1" x14ac:dyDescent="0.3">
      <c r="L19" s="32"/>
      <c r="M19" s="34"/>
      <c r="N19" s="30"/>
      <c r="P19" s="31"/>
      <c r="Q19" s="31"/>
      <c r="R19" s="31"/>
      <c r="T19" s="299"/>
      <c r="U19" s="299"/>
      <c r="V19" s="299"/>
      <c r="W19" s="236"/>
      <c r="X19" s="236"/>
      <c r="Y19" s="236"/>
      <c r="Z19" s="236"/>
      <c r="AA19" s="236"/>
      <c r="AB19" s="236"/>
      <c r="AC19" s="237" t="str">
        <f>IF('Desloc. (1)'!$G$7="VERIFIQUE ERROS",1,"")</f>
        <v/>
      </c>
      <c r="AD19" s="236"/>
      <c r="AE19" s="236"/>
      <c r="AF19" s="236"/>
      <c r="AG19" s="236"/>
      <c r="AH19" s="236"/>
      <c r="AI19" s="236"/>
      <c r="AJ19" s="236"/>
      <c r="AK19" s="236"/>
      <c r="AL19" s="236"/>
    </row>
    <row r="20" spans="12:38" ht="18" customHeight="1" x14ac:dyDescent="0.3">
      <c r="L20" s="256"/>
      <c r="M20" s="33"/>
      <c r="N20" s="30"/>
      <c r="P20" s="31"/>
      <c r="Q20" s="31"/>
      <c r="R20" s="31"/>
      <c r="T20" s="299"/>
      <c r="U20" s="299"/>
      <c r="V20" s="299"/>
      <c r="W20" s="236"/>
      <c r="X20" s="236"/>
      <c r="Y20" s="236"/>
      <c r="Z20" s="236"/>
      <c r="AA20" s="236"/>
      <c r="AB20" s="236"/>
      <c r="AC20" s="237" t="str">
        <f>IF('Desloc. (2)'!$G$7="VERIFIQUE ERROS",1,"")</f>
        <v/>
      </c>
      <c r="AD20" s="236"/>
      <c r="AE20" s="236"/>
      <c r="AF20" s="236"/>
      <c r="AG20" s="236"/>
      <c r="AH20" s="236"/>
      <c r="AI20" s="236"/>
      <c r="AJ20" s="236"/>
      <c r="AK20" s="236"/>
      <c r="AL20" s="236"/>
    </row>
    <row r="21" spans="12:38" ht="18" customHeight="1" x14ac:dyDescent="0.3">
      <c r="T21" s="255"/>
      <c r="U21" s="255"/>
      <c r="V21" s="255"/>
      <c r="W21" s="236"/>
      <c r="X21" s="236"/>
      <c r="Y21" s="236"/>
      <c r="Z21" s="236"/>
      <c r="AA21" s="236"/>
      <c r="AB21" s="236"/>
      <c r="AC21" s="237"/>
      <c r="AD21" s="236"/>
      <c r="AE21" s="236"/>
      <c r="AF21" s="236"/>
      <c r="AG21" s="236"/>
      <c r="AH21" s="236"/>
      <c r="AI21" s="236"/>
      <c r="AJ21" s="236"/>
      <c r="AK21" s="236"/>
      <c r="AL21" s="236"/>
    </row>
    <row r="22" spans="12:38" ht="18" customHeight="1" x14ac:dyDescent="0.3">
      <c r="T22" s="299"/>
      <c r="U22" s="299"/>
      <c r="V22" s="299"/>
      <c r="W22" s="236"/>
      <c r="X22" s="236"/>
      <c r="Y22" s="236"/>
      <c r="Z22" s="236"/>
      <c r="AA22" s="236"/>
      <c r="AB22" s="236"/>
      <c r="AC22" s="237" t="str">
        <f>IF('Desloc. (3)'!$G$7="VERIFIQUE ERROS",1,"")</f>
        <v/>
      </c>
      <c r="AD22" s="236"/>
      <c r="AE22" s="236"/>
      <c r="AF22" s="236"/>
      <c r="AG22" s="236"/>
      <c r="AH22" s="236"/>
      <c r="AI22" s="236"/>
      <c r="AJ22" s="236"/>
      <c r="AK22" s="236"/>
      <c r="AL22" s="236"/>
    </row>
    <row r="23" spans="12:38" ht="18" customHeight="1" x14ac:dyDescent="0.3">
      <c r="T23" s="299"/>
      <c r="U23" s="299"/>
      <c r="V23" s="299"/>
      <c r="W23" s="236"/>
      <c r="X23" s="236"/>
      <c r="Y23" s="236"/>
      <c r="Z23" s="236"/>
      <c r="AA23" s="236"/>
      <c r="AB23" s="236"/>
      <c r="AC23" s="237" t="str">
        <f>IF('Desloc. (4)'!$G$7="VERIFIQUE ERROS",1,"")</f>
        <v/>
      </c>
      <c r="AD23" s="236"/>
      <c r="AE23" s="236"/>
      <c r="AF23" s="236"/>
      <c r="AG23" s="236"/>
      <c r="AH23" s="236"/>
      <c r="AI23" s="236"/>
      <c r="AJ23" s="236"/>
      <c r="AK23" s="236"/>
      <c r="AL23" s="236"/>
    </row>
    <row r="24" spans="12:38" ht="18" customHeight="1" x14ac:dyDescent="0.3">
      <c r="T24" s="299"/>
      <c r="U24" s="299"/>
      <c r="V24" s="299"/>
      <c r="W24" s="236"/>
      <c r="X24" s="236"/>
      <c r="Y24" s="236"/>
      <c r="Z24" s="236"/>
      <c r="AA24" s="236"/>
      <c r="AB24" s="236"/>
      <c r="AC24" s="237"/>
      <c r="AD24" s="236"/>
      <c r="AE24" s="236"/>
      <c r="AF24" s="236"/>
      <c r="AG24" s="236"/>
      <c r="AH24" s="236"/>
      <c r="AI24" s="236"/>
      <c r="AJ24" s="236"/>
      <c r="AK24" s="236"/>
      <c r="AL24" s="236"/>
    </row>
    <row r="25" spans="12:38" ht="18" customHeight="1" x14ac:dyDescent="0.3">
      <c r="T25" s="299"/>
      <c r="U25" s="299"/>
      <c r="V25" s="299"/>
      <c r="W25" s="236"/>
      <c r="X25" s="236"/>
      <c r="Y25" s="236"/>
      <c r="Z25" s="236"/>
      <c r="AA25" s="236"/>
      <c r="AB25" s="236"/>
      <c r="AC25" s="237" t="str">
        <f>IF('Desloc. (5)'!$G$7="VERIFIQUE ERROS",1,"")</f>
        <v/>
      </c>
      <c r="AD25" s="236"/>
      <c r="AE25" s="236"/>
      <c r="AF25" s="236"/>
      <c r="AG25" s="236"/>
      <c r="AH25" s="236"/>
      <c r="AI25" s="236"/>
      <c r="AJ25" s="236"/>
      <c r="AK25" s="236"/>
      <c r="AL25" s="236"/>
    </row>
    <row r="26" spans="12:38" ht="18" customHeight="1" x14ac:dyDescent="0.3">
      <c r="T26" s="299"/>
      <c r="U26" s="299"/>
      <c r="V26" s="299"/>
      <c r="W26" s="236"/>
      <c r="X26" s="236"/>
      <c r="Y26" s="236"/>
      <c r="Z26" s="236"/>
      <c r="AA26" s="236"/>
      <c r="AB26" s="236"/>
      <c r="AC26" s="237" t="str">
        <f>IF('Resíd. - Energ.'!$G$7="VERIFIQUE ERROS",1,"")</f>
        <v/>
      </c>
      <c r="AD26" s="236"/>
      <c r="AE26" s="236"/>
      <c r="AF26" s="236"/>
      <c r="AG26" s="236"/>
      <c r="AH26" s="236"/>
      <c r="AI26" s="236"/>
      <c r="AJ26" s="236"/>
      <c r="AK26" s="236"/>
      <c r="AL26" s="236"/>
    </row>
    <row r="27" spans="12:38" ht="18" customHeight="1" x14ac:dyDescent="0.3">
      <c r="T27" s="299"/>
      <c r="U27" s="299"/>
      <c r="V27" s="299"/>
      <c r="W27" s="236"/>
      <c r="X27" s="236"/>
      <c r="Y27" s="236"/>
      <c r="Z27" s="236"/>
      <c r="AA27" s="236"/>
      <c r="AB27" s="236"/>
      <c r="AC27" s="237" t="str">
        <f>IF('Esp. alug. '!G7="VERIFIQUE ERROS",1,"")</f>
        <v/>
      </c>
      <c r="AD27" s="236"/>
      <c r="AE27" s="236"/>
      <c r="AF27" s="236"/>
      <c r="AG27" s="236"/>
      <c r="AH27" s="236"/>
      <c r="AI27" s="236"/>
      <c r="AJ27" s="236"/>
      <c r="AK27" s="236"/>
      <c r="AL27" s="236"/>
    </row>
    <row r="28" spans="12:38" ht="18" customHeight="1" x14ac:dyDescent="0.3">
      <c r="T28" s="299"/>
      <c r="U28" s="299"/>
      <c r="V28" s="299"/>
      <c r="W28" s="236"/>
      <c r="X28" s="236"/>
      <c r="Y28" s="236"/>
      <c r="Z28" s="236"/>
      <c r="AA28" s="236"/>
      <c r="AB28" s="236"/>
      <c r="AC28" s="237" t="str">
        <f>IF('Outras entid.'!$G$7="VERIFIQUE ERROS",1,"")</f>
        <v/>
      </c>
      <c r="AD28" s="257"/>
      <c r="AE28" s="236"/>
      <c r="AF28" s="236"/>
      <c r="AG28" s="236"/>
      <c r="AH28" s="236"/>
      <c r="AI28" s="236"/>
      <c r="AJ28" s="236"/>
      <c r="AK28" s="236"/>
      <c r="AL28" s="236"/>
    </row>
    <row r="29" spans="12:38" ht="18" customHeight="1" x14ac:dyDescent="0.3">
      <c r="T29" s="236"/>
      <c r="U29" s="236"/>
      <c r="V29" s="236"/>
      <c r="W29" s="236"/>
      <c r="X29" s="236"/>
      <c r="Y29" s="236"/>
      <c r="Z29" s="236"/>
      <c r="AA29" s="236"/>
      <c r="AB29" s="236"/>
      <c r="AC29" s="236"/>
      <c r="AD29" s="236"/>
      <c r="AE29" s="236"/>
      <c r="AF29" s="236"/>
      <c r="AG29" s="236"/>
      <c r="AH29" s="236"/>
      <c r="AI29" s="236"/>
      <c r="AJ29" s="236"/>
      <c r="AK29" s="236"/>
      <c r="AL29" s="236"/>
    </row>
    <row r="30" spans="12:38" ht="18" customHeight="1" x14ac:dyDescent="0.3">
      <c r="T30" s="236"/>
      <c r="U30" s="236"/>
      <c r="V30" s="236"/>
      <c r="W30" s="236"/>
      <c r="X30" s="236"/>
      <c r="Y30" s="236"/>
      <c r="Z30" s="236"/>
      <c r="AA30" s="236"/>
      <c r="AB30" s="236"/>
      <c r="AC30" s="236"/>
      <c r="AD30" s="236"/>
      <c r="AE30" s="236"/>
      <c r="AF30" s="236"/>
      <c r="AG30" s="236"/>
      <c r="AH30" s="236"/>
      <c r="AI30" s="236"/>
      <c r="AJ30" s="236"/>
      <c r="AK30" s="236"/>
      <c r="AL30" s="236"/>
    </row>
    <row r="31" spans="12:38" ht="18" customHeight="1" x14ac:dyDescent="0.3">
      <c r="T31" s="236"/>
      <c r="U31" s="236"/>
      <c r="V31" s="236"/>
      <c r="W31" s="236"/>
      <c r="X31" s="236"/>
      <c r="Y31" s="236"/>
      <c r="Z31" s="236"/>
      <c r="AA31" s="236"/>
      <c r="AB31" s="236"/>
      <c r="AC31" s="236"/>
      <c r="AD31" s="236"/>
      <c r="AE31" s="236"/>
      <c r="AF31" s="236"/>
      <c r="AG31" s="236"/>
      <c r="AH31" s="236"/>
      <c r="AI31" s="236"/>
      <c r="AJ31" s="236"/>
      <c r="AK31" s="236"/>
      <c r="AL31" s="236"/>
    </row>
    <row r="32" spans="12:38" ht="18" customHeight="1" x14ac:dyDescent="0.3">
      <c r="T32" s="236"/>
      <c r="U32" s="236"/>
      <c r="V32" s="236"/>
      <c r="W32" s="236"/>
      <c r="X32" s="236"/>
      <c r="Y32" s="236"/>
      <c r="Z32" s="236"/>
      <c r="AA32" s="236"/>
      <c r="AB32" s="236"/>
      <c r="AC32" s="236"/>
      <c r="AD32" s="236"/>
      <c r="AE32" s="236"/>
      <c r="AF32" s="236"/>
      <c r="AG32" s="236"/>
      <c r="AH32" s="236"/>
      <c r="AI32" s="236"/>
      <c r="AJ32" s="236"/>
      <c r="AK32" s="236"/>
      <c r="AL32" s="236"/>
    </row>
    <row r="33" spans="1:38" ht="24" customHeight="1" x14ac:dyDescent="0.3">
      <c r="T33" s="236"/>
      <c r="U33" s="236"/>
      <c r="V33" s="236"/>
      <c r="W33" s="236"/>
      <c r="X33" s="236"/>
      <c r="Y33" s="236"/>
      <c r="Z33" s="236"/>
      <c r="AA33" s="236"/>
      <c r="AB33" s="236"/>
      <c r="AC33" s="236"/>
      <c r="AD33" s="236"/>
      <c r="AE33" s="236"/>
      <c r="AF33" s="236"/>
      <c r="AG33" s="236"/>
      <c r="AH33" s="236"/>
      <c r="AI33" s="236"/>
      <c r="AJ33" s="236"/>
      <c r="AK33" s="236"/>
      <c r="AL33" s="236"/>
    </row>
    <row r="34" spans="1:38" ht="39.75" customHeight="1" x14ac:dyDescent="0.3">
      <c r="T34" s="236"/>
      <c r="U34" s="236"/>
      <c r="V34" s="236"/>
      <c r="W34" s="236"/>
      <c r="X34" s="236"/>
      <c r="Y34" s="236"/>
      <c r="Z34" s="236"/>
      <c r="AA34" s="236"/>
      <c r="AB34" s="236"/>
      <c r="AC34" s="236"/>
      <c r="AD34" s="236"/>
      <c r="AE34" s="236"/>
      <c r="AF34" s="236"/>
      <c r="AG34" s="236"/>
      <c r="AH34" s="236"/>
      <c r="AI34" s="236"/>
      <c r="AJ34" s="236"/>
      <c r="AK34" s="236"/>
      <c r="AL34" s="236"/>
    </row>
    <row r="35" spans="1:38" s="128" customFormat="1" ht="12" customHeight="1" x14ac:dyDescent="0.35">
      <c r="A35" s="258"/>
      <c r="T35" s="257"/>
      <c r="U35" s="257"/>
      <c r="V35" s="257"/>
      <c r="W35" s="257"/>
      <c r="X35" s="257"/>
      <c r="Y35" s="257"/>
      <c r="Z35" s="257"/>
      <c r="AA35" s="257"/>
      <c r="AB35" s="257"/>
      <c r="AC35" s="257"/>
      <c r="AD35" s="257"/>
      <c r="AE35" s="257"/>
      <c r="AF35" s="257"/>
      <c r="AG35" s="257"/>
      <c r="AH35" s="257"/>
      <c r="AI35" s="257"/>
      <c r="AJ35" s="257"/>
      <c r="AK35" s="257"/>
      <c r="AL35" s="257"/>
    </row>
    <row r="36" spans="1:38" s="128" customFormat="1" ht="12" customHeight="1" x14ac:dyDescent="0.35">
      <c r="A36" s="258"/>
      <c r="T36" s="257"/>
      <c r="U36" s="257"/>
      <c r="V36" s="257"/>
      <c r="W36" s="257"/>
      <c r="X36" s="257"/>
      <c r="Y36" s="257"/>
      <c r="Z36" s="257"/>
      <c r="AA36" s="257"/>
      <c r="AB36" s="257"/>
      <c r="AC36" s="257"/>
      <c r="AD36" s="257"/>
      <c r="AE36" s="257"/>
      <c r="AF36" s="257"/>
      <c r="AG36" s="257"/>
      <c r="AH36" s="257"/>
      <c r="AI36" s="257"/>
      <c r="AJ36" s="257"/>
      <c r="AK36" s="257"/>
      <c r="AL36" s="257"/>
    </row>
    <row r="37" spans="1:38" s="128" customFormat="1" ht="12" customHeight="1" x14ac:dyDescent="0.35">
      <c r="A37" s="258"/>
      <c r="T37" s="257"/>
      <c r="U37" s="257"/>
      <c r="V37" s="257"/>
      <c r="W37" s="257"/>
      <c r="X37" s="257"/>
      <c r="Y37" s="257"/>
      <c r="Z37" s="257"/>
      <c r="AA37" s="257"/>
      <c r="AB37" s="257"/>
      <c r="AC37" s="257"/>
      <c r="AD37" s="257"/>
      <c r="AE37" s="257"/>
      <c r="AF37" s="257"/>
      <c r="AG37" s="257"/>
      <c r="AH37" s="257"/>
      <c r="AI37" s="257"/>
      <c r="AJ37" s="257"/>
      <c r="AK37" s="257"/>
      <c r="AL37" s="257"/>
    </row>
    <row r="38" spans="1:38" s="128" customFormat="1" ht="15" customHeight="1" x14ac:dyDescent="0.25">
      <c r="T38" s="257"/>
      <c r="U38" s="257"/>
      <c r="V38" s="257"/>
      <c r="W38" s="257"/>
      <c r="X38" s="257"/>
      <c r="Y38" s="257"/>
      <c r="Z38" s="257"/>
      <c r="AA38" s="257"/>
      <c r="AB38" s="257"/>
      <c r="AC38" s="257"/>
      <c r="AD38" s="257"/>
      <c r="AE38" s="257"/>
      <c r="AF38" s="257"/>
      <c r="AG38" s="257"/>
      <c r="AH38" s="257"/>
      <c r="AI38" s="257"/>
      <c r="AJ38" s="257"/>
      <c r="AK38" s="257"/>
      <c r="AL38" s="257"/>
    </row>
    <row r="39" spans="1:38" s="128" customFormat="1" ht="15" customHeight="1" x14ac:dyDescent="0.25">
      <c r="T39" s="257"/>
      <c r="U39" s="257"/>
      <c r="V39" s="257"/>
      <c r="W39" s="257"/>
      <c r="X39" s="257"/>
      <c r="Y39" s="257"/>
      <c r="Z39" s="257"/>
      <c r="AA39" s="257"/>
      <c r="AB39" s="257"/>
      <c r="AC39" s="257"/>
      <c r="AD39" s="257"/>
      <c r="AE39" s="257"/>
      <c r="AF39" s="257"/>
      <c r="AG39" s="257"/>
      <c r="AH39" s="257"/>
      <c r="AI39" s="257"/>
      <c r="AJ39" s="257"/>
      <c r="AK39" s="257"/>
      <c r="AL39" s="257"/>
    </row>
    <row r="40" spans="1:38" x14ac:dyDescent="0.3">
      <c r="T40" s="236"/>
      <c r="U40" s="236"/>
      <c r="V40" s="236"/>
      <c r="W40" s="236"/>
      <c r="X40" s="236"/>
      <c r="Y40" s="236"/>
      <c r="Z40" s="236"/>
      <c r="AA40" s="236"/>
      <c r="AB40" s="236"/>
      <c r="AC40" s="236"/>
      <c r="AD40" s="236"/>
      <c r="AE40" s="236"/>
      <c r="AF40" s="236"/>
      <c r="AG40" s="236"/>
      <c r="AH40" s="236"/>
      <c r="AI40" s="236"/>
      <c r="AJ40" s="236"/>
      <c r="AK40" s="236"/>
      <c r="AL40" s="236"/>
    </row>
    <row r="41" spans="1:38" x14ac:dyDescent="0.3">
      <c r="T41" s="236"/>
      <c r="U41" s="236"/>
      <c r="V41" s="236"/>
      <c r="W41" s="236"/>
      <c r="X41" s="236"/>
      <c r="Y41" s="236"/>
      <c r="Z41" s="236"/>
      <c r="AA41" s="236"/>
      <c r="AB41" s="236"/>
      <c r="AC41" s="236"/>
      <c r="AD41" s="236"/>
      <c r="AE41" s="236"/>
      <c r="AF41" s="236"/>
      <c r="AG41" s="236"/>
      <c r="AH41" s="236"/>
      <c r="AI41" s="236"/>
      <c r="AJ41" s="236"/>
      <c r="AK41" s="236"/>
      <c r="AL41" s="236"/>
    </row>
    <row r="42" spans="1:38" x14ac:dyDescent="0.3">
      <c r="T42" s="236"/>
      <c r="U42" s="236"/>
      <c r="V42" s="236"/>
      <c r="W42" s="236"/>
      <c r="X42" s="236"/>
      <c r="Y42" s="236"/>
      <c r="Z42" s="236"/>
      <c r="AA42" s="236"/>
      <c r="AB42" s="236"/>
      <c r="AC42" s="236"/>
      <c r="AD42" s="236"/>
      <c r="AE42" s="236"/>
      <c r="AF42" s="236"/>
      <c r="AG42" s="236"/>
      <c r="AH42" s="236"/>
      <c r="AI42" s="236"/>
      <c r="AJ42" s="236"/>
      <c r="AK42" s="236"/>
      <c r="AL42" s="236"/>
    </row>
    <row r="43" spans="1:38" x14ac:dyDescent="0.3">
      <c r="T43" s="236"/>
      <c r="U43" s="236"/>
      <c r="V43" s="236"/>
      <c r="W43" s="236"/>
      <c r="X43" s="236"/>
      <c r="Y43" s="236"/>
      <c r="Z43" s="236"/>
      <c r="AA43" s="236"/>
      <c r="AB43" s="236"/>
      <c r="AC43" s="236"/>
      <c r="AD43" s="236"/>
      <c r="AE43" s="236"/>
      <c r="AF43" s="236"/>
      <c r="AG43" s="236"/>
      <c r="AH43" s="236"/>
      <c r="AI43" s="236"/>
      <c r="AJ43" s="236"/>
      <c r="AK43" s="236"/>
      <c r="AL43" s="236"/>
    </row>
    <row r="44" spans="1:38" x14ac:dyDescent="0.3">
      <c r="T44" s="236"/>
      <c r="U44" s="236"/>
      <c r="V44" s="236"/>
      <c r="W44" s="236"/>
      <c r="X44" s="236"/>
      <c r="Y44" s="236"/>
      <c r="Z44" s="236"/>
      <c r="AA44" s="236"/>
      <c r="AB44" s="236"/>
      <c r="AC44" s="236"/>
      <c r="AD44" s="236"/>
      <c r="AE44" s="236"/>
      <c r="AF44" s="236"/>
      <c r="AG44" s="236"/>
      <c r="AH44" s="236"/>
      <c r="AI44" s="236"/>
      <c r="AJ44" s="236"/>
      <c r="AK44" s="236"/>
      <c r="AL44" s="236"/>
    </row>
    <row r="45" spans="1:38" x14ac:dyDescent="0.3">
      <c r="T45" s="236"/>
      <c r="U45" s="236"/>
      <c r="V45" s="236"/>
      <c r="W45" s="236"/>
      <c r="X45" s="236"/>
      <c r="Y45" s="236"/>
      <c r="Z45" s="236"/>
      <c r="AA45" s="236"/>
      <c r="AB45" s="236"/>
      <c r="AC45" s="236"/>
      <c r="AD45" s="236"/>
      <c r="AE45" s="236"/>
      <c r="AF45" s="236"/>
      <c r="AG45" s="236"/>
      <c r="AH45" s="236"/>
      <c r="AI45" s="236"/>
      <c r="AJ45" s="236"/>
      <c r="AK45" s="236"/>
      <c r="AL45" s="236"/>
    </row>
    <row r="46" spans="1:38" x14ac:dyDescent="0.3">
      <c r="T46" s="236"/>
      <c r="U46" s="236"/>
      <c r="V46" s="236"/>
      <c r="W46" s="236"/>
      <c r="X46" s="236"/>
      <c r="Y46" s="236"/>
      <c r="Z46" s="236"/>
      <c r="AA46" s="236"/>
      <c r="AB46" s="236"/>
      <c r="AC46" s="236"/>
      <c r="AD46" s="236"/>
      <c r="AE46" s="236"/>
      <c r="AF46" s="236"/>
      <c r="AG46" s="236"/>
      <c r="AH46" s="236"/>
      <c r="AI46" s="236"/>
      <c r="AJ46" s="236"/>
      <c r="AK46" s="236"/>
      <c r="AL46" s="236"/>
    </row>
    <row r="47" spans="1:38" x14ac:dyDescent="0.3">
      <c r="T47" s="236"/>
      <c r="U47" s="236"/>
      <c r="V47" s="236"/>
      <c r="W47" s="236"/>
      <c r="X47" s="236"/>
      <c r="Y47" s="236"/>
      <c r="Z47" s="236"/>
      <c r="AA47" s="236"/>
      <c r="AB47" s="236"/>
      <c r="AC47" s="236"/>
      <c r="AD47" s="236"/>
      <c r="AE47" s="236"/>
      <c r="AF47" s="236"/>
      <c r="AG47" s="236"/>
      <c r="AH47" s="236"/>
      <c r="AI47" s="236"/>
      <c r="AJ47" s="236"/>
      <c r="AK47" s="236"/>
      <c r="AL47" s="236"/>
    </row>
    <row r="48" spans="1:38" x14ac:dyDescent="0.3">
      <c r="T48" s="236"/>
      <c r="U48" s="236"/>
      <c r="V48" s="236"/>
      <c r="W48" s="236"/>
      <c r="X48" s="236"/>
      <c r="Y48" s="236"/>
      <c r="Z48" s="236"/>
      <c r="AA48" s="236"/>
      <c r="AB48" s="236"/>
      <c r="AC48" s="236"/>
      <c r="AD48" s="236"/>
      <c r="AE48" s="236"/>
      <c r="AF48" s="236"/>
      <c r="AG48" s="236"/>
      <c r="AH48" s="236"/>
      <c r="AI48" s="236"/>
      <c r="AJ48" s="236"/>
      <c r="AK48" s="236"/>
      <c r="AL48" s="236"/>
    </row>
    <row r="49" spans="1:38" x14ac:dyDescent="0.3">
      <c r="T49" s="236"/>
      <c r="U49" s="236"/>
      <c r="V49" s="236"/>
      <c r="W49" s="236"/>
      <c r="X49" s="236"/>
      <c r="Y49" s="236"/>
      <c r="Z49" s="236"/>
      <c r="AA49" s="236"/>
      <c r="AB49" s="236"/>
      <c r="AC49" s="236"/>
      <c r="AD49" s="236"/>
      <c r="AE49" s="236"/>
      <c r="AF49" s="236"/>
      <c r="AG49" s="236"/>
      <c r="AH49" s="236"/>
      <c r="AI49" s="236"/>
      <c r="AJ49" s="236"/>
      <c r="AK49" s="236"/>
      <c r="AL49" s="236"/>
    </row>
    <row r="50" spans="1:38" x14ac:dyDescent="0.3">
      <c r="T50" s="236"/>
      <c r="U50" s="236"/>
      <c r="V50" s="236"/>
      <c r="W50" s="236"/>
      <c r="X50" s="236"/>
      <c r="Y50" s="236"/>
      <c r="Z50" s="236"/>
      <c r="AA50" s="236"/>
      <c r="AB50" s="236"/>
      <c r="AC50" s="236"/>
      <c r="AD50" s="236"/>
      <c r="AE50" s="236"/>
      <c r="AF50" s="236"/>
      <c r="AG50" s="236"/>
      <c r="AH50" s="236"/>
      <c r="AI50" s="236"/>
      <c r="AJ50" s="236"/>
      <c r="AK50" s="236"/>
      <c r="AL50" s="236"/>
    </row>
    <row r="51" spans="1:38" x14ac:dyDescent="0.3">
      <c r="T51" s="236"/>
      <c r="U51" s="236"/>
      <c r="V51" s="236"/>
      <c r="W51" s="236"/>
      <c r="X51" s="236"/>
      <c r="Y51" s="236"/>
      <c r="Z51" s="236"/>
      <c r="AA51" s="236"/>
      <c r="AB51" s="236"/>
      <c r="AC51" s="236"/>
      <c r="AD51" s="236"/>
      <c r="AE51" s="236"/>
      <c r="AF51" s="236"/>
      <c r="AG51" s="236"/>
      <c r="AH51" s="236"/>
      <c r="AI51" s="236"/>
      <c r="AJ51" s="236"/>
      <c r="AK51" s="236"/>
      <c r="AL51" s="236"/>
    </row>
    <row r="52" spans="1:38" x14ac:dyDescent="0.3">
      <c r="T52" s="236"/>
      <c r="U52" s="236"/>
      <c r="V52" s="236"/>
      <c r="W52" s="236"/>
      <c r="X52" s="236"/>
      <c r="Y52" s="236"/>
      <c r="Z52" s="236"/>
      <c r="AA52" s="236"/>
      <c r="AB52" s="236"/>
      <c r="AC52" s="236"/>
      <c r="AD52" s="236"/>
      <c r="AE52" s="236"/>
      <c r="AF52" s="236"/>
      <c r="AG52" s="236"/>
      <c r="AH52" s="236"/>
      <c r="AI52" s="236"/>
      <c r="AJ52" s="236"/>
      <c r="AK52" s="236"/>
      <c r="AL52" s="236"/>
    </row>
    <row r="59" spans="1:38" hidden="1" x14ac:dyDescent="0.3"/>
    <row r="60" spans="1:38" hidden="1" x14ac:dyDescent="0.3"/>
    <row r="61" spans="1:38" hidden="1" x14ac:dyDescent="0.3"/>
    <row r="62" spans="1:38" hidden="1" x14ac:dyDescent="0.3">
      <c r="A62" s="4" t="s">
        <v>2</v>
      </c>
      <c r="B62" s="4" t="s">
        <v>3</v>
      </c>
    </row>
    <row r="63" spans="1:38" hidden="1" x14ac:dyDescent="0.3">
      <c r="A63" s="4" t="s">
        <v>4</v>
      </c>
      <c r="B63" s="4" t="s">
        <v>5</v>
      </c>
    </row>
    <row r="64" spans="1:38" hidden="1" x14ac:dyDescent="0.3">
      <c r="A64" s="4" t="s">
        <v>6</v>
      </c>
      <c r="B64" s="4" t="s">
        <v>7</v>
      </c>
    </row>
    <row r="65" spans="1:2" hidden="1" x14ac:dyDescent="0.3">
      <c r="A65" s="4" t="s">
        <v>8</v>
      </c>
      <c r="B65" s="4" t="s">
        <v>9</v>
      </c>
    </row>
    <row r="66" spans="1:2" hidden="1" x14ac:dyDescent="0.3">
      <c r="A66" s="4" t="s">
        <v>0</v>
      </c>
      <c r="B66" s="4" t="s">
        <v>10</v>
      </c>
    </row>
    <row r="67" spans="1:2" hidden="1" x14ac:dyDescent="0.3">
      <c r="A67" s="4" t="s">
        <v>11</v>
      </c>
      <c r="B67" s="4" t="s">
        <v>12</v>
      </c>
    </row>
    <row r="68" spans="1:2" hidden="1" x14ac:dyDescent="0.3">
      <c r="A68" s="4" t="s">
        <v>13</v>
      </c>
      <c r="B68" s="4" t="s">
        <v>14</v>
      </c>
    </row>
    <row r="69" spans="1:2" hidden="1" x14ac:dyDescent="0.3">
      <c r="A69" s="4" t="s">
        <v>15</v>
      </c>
      <c r="B69" s="4" t="s">
        <v>16</v>
      </c>
    </row>
    <row r="70" spans="1:2" hidden="1" x14ac:dyDescent="0.3">
      <c r="A70" s="4" t="s">
        <v>17</v>
      </c>
      <c r="B70" s="4" t="s">
        <v>18</v>
      </c>
    </row>
    <row r="71" spans="1:2" hidden="1" x14ac:dyDescent="0.3">
      <c r="A71" s="4" t="s">
        <v>19</v>
      </c>
      <c r="B71" s="4" t="s">
        <v>20</v>
      </c>
    </row>
    <row r="72" spans="1:2" hidden="1" x14ac:dyDescent="0.3">
      <c r="A72" s="4" t="s">
        <v>21</v>
      </c>
      <c r="B72" s="4" t="s">
        <v>22</v>
      </c>
    </row>
    <row r="73" spans="1:2" hidden="1" x14ac:dyDescent="0.3"/>
    <row r="74" spans="1:2" hidden="1" x14ac:dyDescent="0.3"/>
    <row r="75" spans="1:2" hidden="1" x14ac:dyDescent="0.3">
      <c r="A75" s="4">
        <v>2020</v>
      </c>
    </row>
    <row r="76" spans="1:2" hidden="1" x14ac:dyDescent="0.3">
      <c r="A76" s="4">
        <v>2021</v>
      </c>
    </row>
    <row r="77" spans="1:2" hidden="1" x14ac:dyDescent="0.3">
      <c r="A77" s="4">
        <v>2022</v>
      </c>
    </row>
    <row r="78" spans="1:2" hidden="1" x14ac:dyDescent="0.3">
      <c r="A78" s="4">
        <v>2023</v>
      </c>
    </row>
    <row r="79" spans="1:2" hidden="1" x14ac:dyDescent="0.3">
      <c r="A79" s="4">
        <v>2024</v>
      </c>
    </row>
    <row r="80" spans="1:2" hidden="1" x14ac:dyDescent="0.3">
      <c r="A80" s="4">
        <v>2025</v>
      </c>
    </row>
    <row r="81" spans="1:1" hidden="1" x14ac:dyDescent="0.3">
      <c r="A81" s="4">
        <v>2026</v>
      </c>
    </row>
    <row r="82" spans="1:1" hidden="1" x14ac:dyDescent="0.3">
      <c r="A82" s="4">
        <v>2027</v>
      </c>
    </row>
    <row r="83" spans="1:1" hidden="1" x14ac:dyDescent="0.3">
      <c r="A83" s="4">
        <v>2028</v>
      </c>
    </row>
    <row r="84" spans="1:1" hidden="1" x14ac:dyDescent="0.3">
      <c r="A84" s="4">
        <v>2029</v>
      </c>
    </row>
    <row r="85" spans="1:1" hidden="1" x14ac:dyDescent="0.3">
      <c r="A85" s="4">
        <v>2030</v>
      </c>
    </row>
    <row r="86" spans="1:1" hidden="1" x14ac:dyDescent="0.3">
      <c r="A86" s="4">
        <v>2031</v>
      </c>
    </row>
    <row r="87" spans="1:1" hidden="1" x14ac:dyDescent="0.3">
      <c r="A87" s="4">
        <v>2032</v>
      </c>
    </row>
    <row r="88" spans="1:1" hidden="1" x14ac:dyDescent="0.3">
      <c r="A88" s="4">
        <v>2033</v>
      </c>
    </row>
    <row r="89" spans="1:1" hidden="1" x14ac:dyDescent="0.3">
      <c r="A89" s="4">
        <v>2034</v>
      </c>
    </row>
    <row r="90" spans="1:1" hidden="1" x14ac:dyDescent="0.3">
      <c r="A90" s="4">
        <v>2035</v>
      </c>
    </row>
    <row r="91" spans="1:1" hidden="1" x14ac:dyDescent="0.3">
      <c r="A91" s="4">
        <v>2036</v>
      </c>
    </row>
    <row r="92" spans="1:1" hidden="1" x14ac:dyDescent="0.3">
      <c r="A92" s="4">
        <v>2037</v>
      </c>
    </row>
    <row r="93" spans="1:1" hidden="1" x14ac:dyDescent="0.3">
      <c r="A93" s="4">
        <v>2038</v>
      </c>
    </row>
    <row r="94" spans="1:1" hidden="1" x14ac:dyDescent="0.3">
      <c r="A94" s="4">
        <v>2039</v>
      </c>
    </row>
    <row r="95" spans="1:1" hidden="1" x14ac:dyDescent="0.3">
      <c r="A95" s="4">
        <v>2040</v>
      </c>
    </row>
    <row r="96" spans="1:1" hidden="1" x14ac:dyDescent="0.3">
      <c r="A96" s="4">
        <v>2041</v>
      </c>
    </row>
    <row r="97" spans="1:21" hidden="1" x14ac:dyDescent="0.3">
      <c r="A97" s="4">
        <v>2042</v>
      </c>
    </row>
    <row r="98" spans="1:21" hidden="1" x14ac:dyDescent="0.3">
      <c r="A98" s="4">
        <v>2043</v>
      </c>
    </row>
    <row r="99" spans="1:21" hidden="1" x14ac:dyDescent="0.3">
      <c r="A99" s="4">
        <v>2044</v>
      </c>
    </row>
    <row r="100" spans="1:21" hidden="1" x14ac:dyDescent="0.3">
      <c r="A100" s="4">
        <v>2045</v>
      </c>
    </row>
    <row r="101" spans="1:21" hidden="1" x14ac:dyDescent="0.3"/>
    <row r="102" spans="1:21" hidden="1" x14ac:dyDescent="0.3"/>
    <row r="103" spans="1:21" hidden="1" x14ac:dyDescent="0.3"/>
    <row r="104" spans="1:21" hidden="1" x14ac:dyDescent="0.3"/>
    <row r="106" spans="1:21" x14ac:dyDescent="0.3">
      <c r="O106" s="130"/>
      <c r="P106" s="33"/>
      <c r="Q106" s="30"/>
      <c r="S106" s="31"/>
      <c r="T106" s="31"/>
      <c r="U106" s="31"/>
    </row>
    <row r="107" spans="1:21" x14ac:dyDescent="0.3">
      <c r="O107" s="130"/>
      <c r="P107" s="33"/>
      <c r="Q107" s="30"/>
      <c r="S107" s="31"/>
      <c r="T107" s="31"/>
      <c r="U107" s="31"/>
    </row>
    <row r="108" spans="1:21" x14ac:dyDescent="0.3">
      <c r="O108" s="130"/>
      <c r="P108" s="33"/>
      <c r="Q108" s="30"/>
      <c r="S108" s="31"/>
      <c r="T108" s="31"/>
      <c r="U108" s="31"/>
    </row>
    <row r="109" spans="1:21" x14ac:dyDescent="0.3">
      <c r="O109" s="32"/>
      <c r="P109" s="34"/>
      <c r="Q109" s="30"/>
      <c r="S109" s="31"/>
      <c r="T109" s="31"/>
      <c r="U109" s="31"/>
    </row>
    <row r="110" spans="1:21" x14ac:dyDescent="0.3">
      <c r="O110" s="130"/>
      <c r="P110" s="33"/>
      <c r="Q110" s="30"/>
      <c r="S110" s="31"/>
      <c r="T110" s="31"/>
      <c r="U110" s="31"/>
    </row>
    <row r="111" spans="1:21" x14ac:dyDescent="0.3">
      <c r="O111" s="32"/>
      <c r="P111" s="34"/>
      <c r="Q111" s="30"/>
      <c r="S111" s="31"/>
      <c r="T111" s="31"/>
      <c r="U111" s="31"/>
    </row>
    <row r="112" spans="1:21" x14ac:dyDescent="0.3">
      <c r="O112" s="130"/>
      <c r="P112" s="33"/>
      <c r="Q112" s="30"/>
      <c r="S112" s="31"/>
      <c r="T112" s="31"/>
      <c r="U112" s="31"/>
    </row>
    <row r="113" spans="14:22" x14ac:dyDescent="0.3">
      <c r="O113" s="130"/>
      <c r="P113" s="33"/>
      <c r="Q113" s="30"/>
      <c r="S113" s="31"/>
      <c r="T113" s="31"/>
      <c r="U113" s="31"/>
    </row>
    <row r="114" spans="14:22" x14ac:dyDescent="0.3">
      <c r="O114" s="32"/>
      <c r="P114" s="34"/>
      <c r="Q114" s="30"/>
      <c r="S114" s="31"/>
      <c r="T114" s="31"/>
      <c r="U114" s="31"/>
      <c r="V114" s="31"/>
    </row>
    <row r="115" spans="14:22" x14ac:dyDescent="0.3">
      <c r="O115" s="130"/>
      <c r="P115" s="33"/>
      <c r="Q115" s="30"/>
      <c r="S115" s="31"/>
      <c r="T115" s="31"/>
      <c r="U115" s="31"/>
      <c r="V115" s="31"/>
    </row>
    <row r="116" spans="14:22" x14ac:dyDescent="0.3">
      <c r="O116" s="130"/>
      <c r="P116" s="33"/>
      <c r="Q116" s="30"/>
    </row>
    <row r="117" spans="14:22" x14ac:dyDescent="0.3">
      <c r="N117" s="31"/>
      <c r="O117" s="31"/>
      <c r="P117" s="31"/>
      <c r="Q117" s="30"/>
      <c r="S117" s="31"/>
      <c r="T117" s="31"/>
      <c r="U117" s="31"/>
      <c r="V117" s="31"/>
    </row>
    <row r="118" spans="14:22" x14ac:dyDescent="0.3">
      <c r="T118" s="31"/>
      <c r="U118" s="31"/>
      <c r="V118" s="31"/>
    </row>
    <row r="120" spans="14:22" x14ac:dyDescent="0.3">
      <c r="N120" s="128"/>
      <c r="O120" s="128"/>
      <c r="P120" s="128"/>
      <c r="Q120" s="128"/>
      <c r="R120" s="128"/>
      <c r="S120" s="128"/>
      <c r="T120" s="128"/>
      <c r="U120" s="128"/>
      <c r="V120" s="128"/>
    </row>
    <row r="121" spans="14:22" x14ac:dyDescent="0.3">
      <c r="N121" s="128"/>
      <c r="O121" s="128"/>
      <c r="P121" s="128"/>
      <c r="Q121" s="128"/>
      <c r="R121" s="128"/>
      <c r="S121" s="129"/>
      <c r="T121" s="128"/>
      <c r="U121" s="128"/>
      <c r="V121" s="128"/>
    </row>
    <row r="122" spans="14:22" x14ac:dyDescent="0.3">
      <c r="N122" s="128"/>
      <c r="O122" s="128"/>
      <c r="P122" s="128"/>
      <c r="Q122" s="128"/>
      <c r="R122" s="128"/>
      <c r="S122" s="128"/>
      <c r="T122" s="128"/>
      <c r="U122" s="128"/>
      <c r="V122" s="128"/>
    </row>
    <row r="123" spans="14:22" x14ac:dyDescent="0.3">
      <c r="N123" s="128"/>
      <c r="O123" s="128"/>
      <c r="P123" s="128"/>
      <c r="Q123" s="128"/>
      <c r="R123" s="128"/>
      <c r="S123" s="128"/>
      <c r="T123" s="128"/>
      <c r="U123" s="128"/>
      <c r="V123" s="128"/>
    </row>
    <row r="124" spans="14:22" x14ac:dyDescent="0.3">
      <c r="N124" s="128"/>
      <c r="O124" s="128"/>
      <c r="P124" s="128"/>
      <c r="Q124" s="128"/>
      <c r="R124" s="128"/>
      <c r="S124" s="128"/>
      <c r="T124" s="128"/>
      <c r="U124" s="128"/>
      <c r="V124" s="128"/>
    </row>
  </sheetData>
  <sheetProtection algorithmName="SHA-512" hashValue="eV1xTQoQw+vAI5+L6BCyiNO0hb2g4/yktaAvbO2IuXqaR/302LleIOsxaONBERqQkJ/jFP2i6Ns42zEpjchN/w==" saltValue="VE30qLfD3EE+WiUFQ4qcpA==" spinCount="100000" sheet="1" objects="1" scenarios="1" selectLockedCells="1"/>
  <sortState xmlns:xlrd2="http://schemas.microsoft.com/office/spreadsheetml/2017/richdata2" ref="A62:B72">
    <sortCondition ref="A62:A72"/>
  </sortState>
  <mergeCells count="16">
    <mergeCell ref="F8:M8"/>
    <mergeCell ref="T26:V26"/>
    <mergeCell ref="T27:V27"/>
    <mergeCell ref="T28:V28"/>
    <mergeCell ref="F10:H10"/>
    <mergeCell ref="T18:V18"/>
    <mergeCell ref="T19:V19"/>
    <mergeCell ref="T20:V20"/>
    <mergeCell ref="T22:V22"/>
    <mergeCell ref="T23:V23"/>
    <mergeCell ref="T24:V24"/>
    <mergeCell ref="T17:V17"/>
    <mergeCell ref="T15:V16"/>
    <mergeCell ref="R8:U8"/>
    <mergeCell ref="R10:S10"/>
    <mergeCell ref="T25:V25"/>
  </mergeCells>
  <conditionalFormatting sqref="T15 S16">
    <cfRule type="containsText" dxfId="27" priority="1" operator="containsText" text="ERROS">
      <formula>NOT(ISERROR(SEARCH("ERROS",S15)))</formula>
    </cfRule>
  </conditionalFormatting>
  <conditionalFormatting sqref="T15 T17:T28">
    <cfRule type="containsText" dxfId="26" priority="5" operator="containsText" text="ERROS">
      <formula>NOT(ISERROR(SEARCH("ERROS",T15)))</formula>
    </cfRule>
  </conditionalFormatting>
  <conditionalFormatting sqref="T17:T28">
    <cfRule type="containsText" dxfId="25" priority="2" operator="containsText" text="Folha">
      <formula>NOT(ISERROR(SEARCH("Folha",T17)))</formula>
    </cfRule>
  </conditionalFormatting>
  <dataValidations count="1">
    <dataValidation type="list" allowBlank="1" showInputMessage="1" showErrorMessage="1" sqref="F10" xr:uid="{2CF86D26-9B29-43A3-B68A-B923D66FA1F0}">
      <formula1>$A$75:$A$100</formula1>
    </dataValidation>
  </dataValidation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1DBB-D16C-48B9-93EC-C28DB443FF28}">
  <sheetPr>
    <tabColor rgb="FFACCD6F"/>
  </sheetPr>
  <dimension ref="A1:L302"/>
  <sheetViews>
    <sheetView showGridLines="0" zoomScaleNormal="100" workbookViewId="0">
      <selection activeCell="E22" sqref="E22:H24"/>
    </sheetView>
  </sheetViews>
  <sheetFormatPr defaultColWidth="11" defaultRowHeight="15.6" x14ac:dyDescent="0.3"/>
  <cols>
    <col min="1" max="1" width="2.69921875" style="12" customWidth="1"/>
    <col min="2" max="2" width="33.796875" style="5" customWidth="1"/>
    <col min="3" max="5" width="16.69921875" style="5" customWidth="1"/>
    <col min="6" max="7" width="16.69921875" style="10" customWidth="1"/>
    <col min="8" max="8" width="39.296875" style="7" customWidth="1"/>
    <col min="9" max="9" width="31.69921875" style="7" customWidth="1"/>
    <col min="10" max="10" width="49.5" style="7" customWidth="1"/>
    <col min="11" max="11" width="16" style="7" customWidth="1"/>
    <col min="12" max="12" width="17.5" style="12" customWidth="1"/>
    <col min="13" max="16384" width="11" style="12"/>
  </cols>
  <sheetData>
    <row r="1" spans="1:12" ht="26.25" customHeight="1" x14ac:dyDescent="0.3"/>
    <row r="2" spans="1:12" ht="30.75" customHeight="1" x14ac:dyDescent="0.3">
      <c r="A2" s="116"/>
    </row>
    <row r="3" spans="1:12" ht="30.75" customHeight="1" x14ac:dyDescent="0.3">
      <c r="A3" s="116"/>
      <c r="C3" s="12"/>
    </row>
    <row r="4" spans="1:12" ht="30.75" customHeight="1" x14ac:dyDescent="0.3">
      <c r="A4" s="116"/>
    </row>
    <row r="5" spans="1:12" s="3" customFormat="1" ht="36.6" x14ac:dyDescent="0.3">
      <c r="C5" s="1"/>
      <c r="D5" s="1"/>
      <c r="E5" s="1"/>
      <c r="F5" s="2"/>
      <c r="G5" s="2"/>
      <c r="H5" s="1"/>
      <c r="I5" s="1"/>
      <c r="J5" s="1"/>
      <c r="K5" s="1"/>
      <c r="L5" s="1"/>
    </row>
    <row r="6" spans="1:12" s="3" customFormat="1" ht="36.6" x14ac:dyDescent="0.7">
      <c r="B6" s="120"/>
      <c r="C6" s="120"/>
      <c r="D6" s="1"/>
      <c r="E6" s="1"/>
      <c r="G6" s="2"/>
      <c r="H6" s="1"/>
      <c r="K6" s="1"/>
      <c r="L6" s="1"/>
    </row>
    <row r="7" spans="1:12" s="4" customFormat="1" ht="32.25" customHeight="1" x14ac:dyDescent="0.7">
      <c r="B7" s="121"/>
      <c r="C7" s="313" t="str">
        <f>IF(Intro!F8="","",Intro!F8)</f>
        <v>UO</v>
      </c>
      <c r="D7" s="313"/>
      <c r="E7" s="313"/>
      <c r="F7" s="313"/>
      <c r="G7" s="232" t="str">
        <f>IF(COUNTIF(I13:I24,"Preencha Valores")&gt;0,"VERIFIQUE ERROS",IF(J24="Preencha Unidades","VERIFIQUE ERROS",""))</f>
        <v/>
      </c>
      <c r="H7" s="260" t="s">
        <v>507</v>
      </c>
      <c r="J7" s="28"/>
    </row>
    <row r="8" spans="1:12" s="4" customFormat="1" ht="14.25" customHeight="1" x14ac:dyDescent="0.3">
      <c r="C8" s="6"/>
      <c r="D8" s="6"/>
      <c r="E8" s="6"/>
      <c r="F8" s="7"/>
      <c r="G8" s="7"/>
    </row>
    <row r="9" spans="1:12" s="4" customFormat="1" ht="42" customHeight="1" x14ac:dyDescent="0.3">
      <c r="B9" s="263" t="s">
        <v>508</v>
      </c>
      <c r="C9" s="35"/>
      <c r="D9" s="36"/>
      <c r="E9" s="36"/>
      <c r="F9" s="37"/>
      <c r="G9" s="35"/>
      <c r="H9" s="36"/>
    </row>
    <row r="10" spans="1:12" s="4" customFormat="1" ht="4.5" customHeight="1" x14ac:dyDescent="0.3">
      <c r="B10" s="9"/>
      <c r="C10" s="9"/>
      <c r="D10" s="10"/>
      <c r="E10" s="10"/>
      <c r="F10" s="7"/>
      <c r="G10" s="7"/>
      <c r="H10" s="8"/>
    </row>
    <row r="11" spans="1:12" s="4" customFormat="1" ht="15.75" customHeight="1" x14ac:dyDescent="0.3">
      <c r="B11" s="309" t="s">
        <v>360</v>
      </c>
      <c r="C11" s="51"/>
      <c r="D11" s="304" t="s">
        <v>26</v>
      </c>
      <c r="E11" s="311" t="s">
        <v>338</v>
      </c>
      <c r="F11" s="311" t="s">
        <v>28</v>
      </c>
      <c r="G11" s="311" t="s">
        <v>29</v>
      </c>
      <c r="H11" s="304" t="s">
        <v>30</v>
      </c>
    </row>
    <row r="12" spans="1:12" s="4" customFormat="1" ht="29.25" customHeight="1" x14ac:dyDescent="0.3">
      <c r="B12" s="310"/>
      <c r="C12" s="52"/>
      <c r="D12" s="305"/>
      <c r="E12" s="312"/>
      <c r="F12" s="312"/>
      <c r="G12" s="312"/>
      <c r="H12" s="305"/>
    </row>
    <row r="13" spans="1:12" s="4" customFormat="1" ht="31.5" customHeight="1" x14ac:dyDescent="0.3">
      <c r="B13" s="340" t="s">
        <v>339</v>
      </c>
      <c r="C13" s="66" t="s">
        <v>340</v>
      </c>
      <c r="D13" s="67" t="s">
        <v>193</v>
      </c>
      <c r="E13" s="110"/>
      <c r="F13" s="325"/>
      <c r="G13" s="345"/>
      <c r="H13" s="333"/>
      <c r="I13" s="400" t="str">
        <f>IF(E13="",IF(E14="","","Preencha Valores"),IF(E14="","Preencha Valores",""))</f>
        <v/>
      </c>
      <c r="J13" s="40"/>
    </row>
    <row r="14" spans="1:12" s="4" customFormat="1" ht="31.5" customHeight="1" x14ac:dyDescent="0.3">
      <c r="B14" s="341"/>
      <c r="C14" s="162" t="s">
        <v>341</v>
      </c>
      <c r="D14" s="160" t="s">
        <v>205</v>
      </c>
      <c r="E14" s="233"/>
      <c r="F14" s="327"/>
      <c r="G14" s="401"/>
      <c r="H14" s="336"/>
      <c r="I14" s="400"/>
    </row>
    <row r="15" spans="1:12" s="4" customFormat="1" ht="31.5" customHeight="1" x14ac:dyDescent="0.3">
      <c r="B15" s="340" t="s">
        <v>342</v>
      </c>
      <c r="C15" s="66" t="s">
        <v>340</v>
      </c>
      <c r="D15" s="67" t="s">
        <v>193</v>
      </c>
      <c r="E15" s="110"/>
      <c r="F15" s="325"/>
      <c r="G15" s="345"/>
      <c r="H15" s="333"/>
      <c r="I15" s="400" t="str">
        <f t="shared" ref="I15:I17" si="0">IF(E15="",IF(E16="","","Preencha Valores"),IF(E16="","Preencha Valores",""))</f>
        <v/>
      </c>
    </row>
    <row r="16" spans="1:12" s="4" customFormat="1" ht="31.5" customHeight="1" x14ac:dyDescent="0.3">
      <c r="B16" s="341"/>
      <c r="C16" s="162" t="s">
        <v>341</v>
      </c>
      <c r="D16" s="160" t="s">
        <v>205</v>
      </c>
      <c r="E16" s="233"/>
      <c r="F16" s="327"/>
      <c r="G16" s="401"/>
      <c r="H16" s="336"/>
      <c r="I16" s="400"/>
    </row>
    <row r="17" spans="1:10" s="4" customFormat="1" ht="31.5" customHeight="1" x14ac:dyDescent="0.3">
      <c r="B17" s="342" t="s">
        <v>343</v>
      </c>
      <c r="C17" s="66" t="s">
        <v>340</v>
      </c>
      <c r="D17" s="67" t="s">
        <v>193</v>
      </c>
      <c r="E17" s="110"/>
      <c r="F17" s="326"/>
      <c r="G17" s="346"/>
      <c r="H17" s="334"/>
      <c r="I17" s="400" t="str">
        <f t="shared" si="0"/>
        <v/>
      </c>
    </row>
    <row r="18" spans="1:10" s="4" customFormat="1" ht="31.5" customHeight="1" x14ac:dyDescent="0.3">
      <c r="B18" s="337"/>
      <c r="C18" s="162" t="s">
        <v>341</v>
      </c>
      <c r="D18" s="160" t="s">
        <v>205</v>
      </c>
      <c r="E18" s="233"/>
      <c r="F18" s="326"/>
      <c r="G18" s="346"/>
      <c r="H18" s="334"/>
      <c r="I18" s="400"/>
    </row>
    <row r="19" spans="1:10" s="7" customFormat="1" ht="4.5" customHeight="1" x14ac:dyDescent="0.3">
      <c r="A19" s="12"/>
      <c r="B19" s="5"/>
      <c r="C19" s="5"/>
      <c r="D19" s="10"/>
      <c r="E19" s="10"/>
      <c r="J19" s="12"/>
    </row>
    <row r="20" spans="1:10" s="4" customFormat="1" ht="15.75" customHeight="1" x14ac:dyDescent="0.3">
      <c r="B20" s="309" t="s">
        <v>365</v>
      </c>
      <c r="C20" s="51"/>
      <c r="D20" s="304" t="s">
        <v>26</v>
      </c>
      <c r="E20" s="311" t="s">
        <v>338</v>
      </c>
      <c r="F20" s="311" t="s">
        <v>28</v>
      </c>
      <c r="G20" s="311" t="s">
        <v>29</v>
      </c>
      <c r="H20" s="304" t="s">
        <v>30</v>
      </c>
    </row>
    <row r="21" spans="1:10" s="4" customFormat="1" ht="29.25" customHeight="1" x14ac:dyDescent="0.3">
      <c r="B21" s="310"/>
      <c r="C21" s="52"/>
      <c r="D21" s="305"/>
      <c r="E21" s="312"/>
      <c r="F21" s="312"/>
      <c r="G21" s="312"/>
      <c r="H21" s="305"/>
    </row>
    <row r="22" spans="1:10" s="4" customFormat="1" ht="38.25" customHeight="1" x14ac:dyDescent="0.3">
      <c r="B22" s="60" t="s">
        <v>345</v>
      </c>
      <c r="C22" s="64" t="s">
        <v>346</v>
      </c>
      <c r="D22" s="65" t="s">
        <v>193</v>
      </c>
      <c r="E22" s="225"/>
      <c r="F22" s="96"/>
      <c r="G22" s="90"/>
      <c r="H22" s="91"/>
    </row>
    <row r="23" spans="1:10" s="4" customFormat="1" ht="31.5" customHeight="1" x14ac:dyDescent="0.3">
      <c r="B23" s="342" t="s">
        <v>347</v>
      </c>
      <c r="C23" s="66" t="s">
        <v>346</v>
      </c>
      <c r="D23" s="67" t="s">
        <v>193</v>
      </c>
      <c r="E23" s="110"/>
      <c r="F23" s="326"/>
      <c r="G23" s="346"/>
      <c r="H23" s="334"/>
      <c r="I23" s="400" t="str">
        <f>IF(E23="",IF(E24="","","Preencha Valores"),IF(E24="","Preencha Valores",""))</f>
        <v/>
      </c>
    </row>
    <row r="24" spans="1:10" s="4" customFormat="1" ht="31.5" customHeight="1" x14ac:dyDescent="0.3">
      <c r="B24" s="342"/>
      <c r="C24" s="162" t="s">
        <v>348</v>
      </c>
      <c r="D24" s="176"/>
      <c r="E24" s="233"/>
      <c r="F24" s="326"/>
      <c r="G24" s="346"/>
      <c r="H24" s="334"/>
      <c r="I24" s="400"/>
      <c r="J24" s="30" t="str">
        <f>IF(E24="","",IF(D24="","Preencha Unidades",""))</f>
        <v/>
      </c>
    </row>
    <row r="68" spans="1:12" s="7" customFormat="1" x14ac:dyDescent="0.3">
      <c r="A68" s="12"/>
      <c r="B68" s="5"/>
      <c r="C68" s="5"/>
      <c r="D68" s="5"/>
      <c r="E68" s="5"/>
      <c r="F68" s="5"/>
      <c r="G68" s="5"/>
      <c r="L68" s="12"/>
    </row>
    <row r="69" spans="1:12" s="7" customFormat="1" x14ac:dyDescent="0.3">
      <c r="A69" s="12"/>
      <c r="B69" s="5"/>
      <c r="C69" s="5"/>
      <c r="D69" s="5"/>
      <c r="E69" s="5"/>
      <c r="F69" s="5"/>
      <c r="G69" s="5"/>
      <c r="L69" s="12"/>
    </row>
    <row r="70" spans="1:12" s="7" customFormat="1" x14ac:dyDescent="0.3">
      <c r="A70" s="12"/>
      <c r="B70" s="5"/>
      <c r="C70" s="5"/>
      <c r="D70" s="5"/>
      <c r="E70" s="5"/>
      <c r="F70" s="5"/>
      <c r="G70" s="5"/>
      <c r="L70" s="12"/>
    </row>
    <row r="71" spans="1:12" s="7" customFormat="1" x14ac:dyDescent="0.3">
      <c r="A71" s="12"/>
      <c r="B71" s="5"/>
      <c r="C71" s="5"/>
      <c r="D71" s="5"/>
      <c r="E71" s="5"/>
      <c r="F71" s="5"/>
      <c r="G71" s="5"/>
      <c r="L71" s="12"/>
    </row>
    <row r="72" spans="1:12" s="7" customFormat="1" x14ac:dyDescent="0.3">
      <c r="A72" s="12"/>
      <c r="B72" s="5"/>
      <c r="C72" s="5"/>
      <c r="D72" s="5"/>
      <c r="E72" s="5"/>
      <c r="F72" s="5"/>
      <c r="G72" s="10"/>
      <c r="L72" s="12"/>
    </row>
    <row r="73" spans="1:12" s="7" customFormat="1" x14ac:dyDescent="0.3">
      <c r="A73" s="12"/>
      <c r="B73" s="5"/>
      <c r="C73" s="5"/>
      <c r="D73" s="5"/>
      <c r="E73" s="5"/>
      <c r="F73" s="5"/>
      <c r="G73" s="10"/>
      <c r="L73" s="12"/>
    </row>
    <row r="74" spans="1:12" s="7" customFormat="1" x14ac:dyDescent="0.3">
      <c r="A74" s="12"/>
      <c r="B74" s="5"/>
      <c r="C74" s="5"/>
      <c r="D74" s="5"/>
      <c r="E74" s="5"/>
      <c r="F74" s="10"/>
      <c r="G74" s="10"/>
      <c r="L74" s="12"/>
    </row>
    <row r="75" spans="1:12" s="7" customFormat="1" x14ac:dyDescent="0.3">
      <c r="A75" s="12"/>
      <c r="B75" s="5"/>
      <c r="C75" s="5"/>
      <c r="D75" s="5"/>
      <c r="E75" s="5"/>
      <c r="F75" s="10"/>
      <c r="G75" s="10"/>
      <c r="L75" s="12"/>
    </row>
    <row r="287" hidden="1" x14ac:dyDescent="0.3"/>
    <row r="288" hidden="1" x14ac:dyDescent="0.3"/>
    <row r="289" spans="1:12" hidden="1" x14ac:dyDescent="0.3"/>
    <row r="290" spans="1:12" hidden="1" x14ac:dyDescent="0.3"/>
    <row r="291" spans="1:12" hidden="1" x14ac:dyDescent="0.3"/>
    <row r="292" spans="1:12" s="5" customFormat="1" hidden="1" x14ac:dyDescent="0.3">
      <c r="A292" s="12"/>
      <c r="C292" s="5" t="s">
        <v>233</v>
      </c>
      <c r="F292" s="10" t="s">
        <v>39</v>
      </c>
      <c r="G292" s="10"/>
      <c r="H292" s="7"/>
      <c r="I292" s="7"/>
      <c r="J292" s="7"/>
      <c r="K292" s="7"/>
      <c r="L292" s="12"/>
    </row>
    <row r="293" spans="1:12" s="5" customFormat="1" hidden="1" x14ac:dyDescent="0.3">
      <c r="A293" s="12"/>
      <c r="C293" s="8" t="s">
        <v>349</v>
      </c>
      <c r="D293" s="8"/>
      <c r="E293" s="8"/>
      <c r="F293" s="10" t="s">
        <v>350</v>
      </c>
      <c r="G293" s="10"/>
      <c r="H293" s="7"/>
      <c r="I293" s="7"/>
      <c r="J293" s="7"/>
      <c r="K293" s="7"/>
      <c r="L293" s="12"/>
    </row>
    <row r="294" spans="1:12" hidden="1" x14ac:dyDescent="0.3">
      <c r="F294" s="10" t="s">
        <v>351</v>
      </c>
    </row>
    <row r="295" spans="1:12" hidden="1" x14ac:dyDescent="0.3"/>
    <row r="296" spans="1:12" hidden="1" x14ac:dyDescent="0.3"/>
    <row r="297" spans="1:12" hidden="1" x14ac:dyDescent="0.3"/>
    <row r="298" spans="1:12" hidden="1" x14ac:dyDescent="0.3"/>
    <row r="299" spans="1:12" hidden="1" x14ac:dyDescent="0.3"/>
    <row r="300" spans="1:12" hidden="1" x14ac:dyDescent="0.3"/>
    <row r="301" spans="1:12" hidden="1" x14ac:dyDescent="0.3"/>
    <row r="302" spans="1:12" hidden="1" x14ac:dyDescent="0.3"/>
  </sheetData>
  <sheetProtection algorithmName="SHA-512" hashValue="RjaRPAGfBuGDhph/g+t6TybNhp58xJ4aEd3fYIi6qnJTBzkj6UyPljoC/rwxcS2NDxQDJmszhle99WYLpHaYQA==" saltValue="VXWeuNrrPVlTiVEF1k9lSg==" spinCount="100000" sheet="1" selectLockedCells="1"/>
  <mergeCells count="33">
    <mergeCell ref="B11:B12"/>
    <mergeCell ref="F11:F12"/>
    <mergeCell ref="G11:G12"/>
    <mergeCell ref="D11:D12"/>
    <mergeCell ref="B13:B14"/>
    <mergeCell ref="B15:B16"/>
    <mergeCell ref="B17:B18"/>
    <mergeCell ref="F13:F14"/>
    <mergeCell ref="F15:F16"/>
    <mergeCell ref="F17:F18"/>
    <mergeCell ref="B20:B21"/>
    <mergeCell ref="F20:F21"/>
    <mergeCell ref="B23:B24"/>
    <mergeCell ref="G20:G21"/>
    <mergeCell ref="H20:H21"/>
    <mergeCell ref="E20:E21"/>
    <mergeCell ref="D20:D21"/>
    <mergeCell ref="C7:F7"/>
    <mergeCell ref="I13:I14"/>
    <mergeCell ref="I15:I16"/>
    <mergeCell ref="I17:I18"/>
    <mergeCell ref="I23:I24"/>
    <mergeCell ref="F23:F24"/>
    <mergeCell ref="G23:G24"/>
    <mergeCell ref="H23:H24"/>
    <mergeCell ref="G13:G14"/>
    <mergeCell ref="G15:G16"/>
    <mergeCell ref="G17:G18"/>
    <mergeCell ref="H13:H14"/>
    <mergeCell ref="H15:H16"/>
    <mergeCell ref="H17:H18"/>
    <mergeCell ref="H11:H12"/>
    <mergeCell ref="E11:E12"/>
  </mergeCells>
  <phoneticPr fontId="6" type="noConversion"/>
  <conditionalFormatting sqref="I13:I24 J24">
    <cfRule type="containsText" dxfId="15" priority="16" operator="containsText" text="Preencha">
      <formula>NOT(ISERROR(SEARCH("Preencha",I13)))</formula>
    </cfRule>
  </conditionalFormatting>
  <dataValidations count="6">
    <dataValidation allowBlank="1" showErrorMessage="1" promptTitle="asdfadsfasdfasfd" prompt="asdfdfadsfasfdasdfsf_x000a_asdfadsfasdfasfdasfd_x000a_asdfasdfasdfasdfasdf" sqref="C24 C18 C16 C14" xr:uid="{1DC24CBB-32CB-4D96-8D52-2AC698168E42}"/>
    <dataValidation type="list" allowBlank="1" showErrorMessage="1" promptTitle="Referência temporal dos dados" prompt="_x000a_Se diferente do ano de inventário, indicar a que ano diz respeito o Inquérito à Mobilidade / Dados administrativos " sqref="F13:F18 F22:F24" xr:uid="{0F999A2C-3A3C-4364-B439-840A385AF929}">
      <formula1>$C$292:$C$293</formula1>
    </dataValidation>
    <dataValidation allowBlank="1" showErrorMessage="1" sqref="D13:D18 D22:D23" xr:uid="{8B6A2CDF-9051-4C81-8496-E96EE974F59F}"/>
    <dataValidation type="list" allowBlank="1" showErrorMessage="1" sqref="D24" xr:uid="{D6BA4FFC-F965-4A96-AE0F-7B849C877F87}">
      <formula1>$F$292:$F$294</formula1>
    </dataValidation>
    <dataValidation type="whole" operator="greaterThan" allowBlank="1" showInputMessage="1" showErrorMessage="1" sqref="E14 E18 E16" xr:uid="{4C35C789-1DE5-4D57-BBD9-92E489BE4A60}">
      <formula1>0</formula1>
    </dataValidation>
    <dataValidation type="decimal" operator="greaterThan" allowBlank="1" showInputMessage="1" showErrorMessage="1" sqref="E13 E22:E24 E17 E15" xr:uid="{91AB86C2-17A2-4FF6-806D-7E69C265B6F4}">
      <formula1>0</formula1>
    </dataValidation>
  </dataValidations>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A5F66-E725-4941-A656-014A5AD67A32}">
  <sheetPr>
    <tabColor theme="8" tint="-0.499984740745262"/>
  </sheetPr>
  <dimension ref="A1:T230"/>
  <sheetViews>
    <sheetView showGridLines="0" zoomScaleNormal="100" workbookViewId="0">
      <selection activeCell="G32" sqref="G32"/>
    </sheetView>
  </sheetViews>
  <sheetFormatPr defaultColWidth="11" defaultRowHeight="15.6" x14ac:dyDescent="0.3"/>
  <cols>
    <col min="1" max="1" width="2.69921875" style="12" customWidth="1"/>
    <col min="2" max="2" width="29.296875" style="5" customWidth="1"/>
    <col min="3" max="3" width="24.69921875" style="5" customWidth="1"/>
    <col min="4" max="4" width="18.19921875" style="5" customWidth="1"/>
    <col min="5" max="5" width="16.69921875" style="5" customWidth="1"/>
    <col min="6" max="7" width="16.69921875" style="10" customWidth="1"/>
    <col min="8" max="8" width="47.69921875" style="7" customWidth="1"/>
    <col min="9" max="9" width="26.796875" style="7" customWidth="1"/>
    <col min="10" max="10" width="40.19921875" style="7" customWidth="1"/>
    <col min="11" max="11" width="17.296875" style="7" customWidth="1"/>
    <col min="12" max="16384" width="11" style="12"/>
  </cols>
  <sheetData>
    <row r="1" spans="1:12" ht="26.25" customHeight="1" x14ac:dyDescent="0.3"/>
    <row r="2" spans="1:12" ht="30.75" customHeight="1" x14ac:dyDescent="0.3">
      <c r="A2" s="116"/>
    </row>
    <row r="3" spans="1:12" ht="30.75" customHeight="1" x14ac:dyDescent="0.3">
      <c r="A3" s="116"/>
      <c r="C3" s="12"/>
    </row>
    <row r="4" spans="1:12" ht="30.75" customHeight="1" x14ac:dyDescent="0.3">
      <c r="A4" s="116"/>
    </row>
    <row r="5" spans="1:12" s="3" customFormat="1" ht="36.6" x14ac:dyDescent="0.3">
      <c r="C5" s="1"/>
      <c r="D5" s="1"/>
      <c r="E5" s="1"/>
      <c r="F5" s="2"/>
      <c r="G5" s="2"/>
      <c r="H5" s="1"/>
      <c r="I5" s="1"/>
      <c r="J5" s="1"/>
      <c r="K5" s="1"/>
      <c r="L5" s="1"/>
    </row>
    <row r="6" spans="1:12" s="3" customFormat="1" ht="36.6" x14ac:dyDescent="0.7">
      <c r="B6" s="120"/>
      <c r="C6" s="120"/>
      <c r="D6" s="1"/>
      <c r="E6" s="1"/>
      <c r="G6" s="2"/>
      <c r="H6" s="1"/>
      <c r="K6" s="1"/>
      <c r="L6" s="1"/>
    </row>
    <row r="7" spans="1:12" s="4" customFormat="1" ht="32.25" customHeight="1" x14ac:dyDescent="0.7">
      <c r="B7" s="121"/>
      <c r="C7" s="313" t="str">
        <f>IF(Intro!F8="","",Intro!F8)</f>
        <v>UO</v>
      </c>
      <c r="D7" s="313"/>
      <c r="E7" s="313"/>
      <c r="F7" s="313"/>
      <c r="G7" s="20" t="str">
        <f>IF(COUNTIF(I13:I18,"Preencha Unidades")&gt;0,"VERIFIQUE ERROS","")</f>
        <v/>
      </c>
      <c r="H7" s="260" t="s">
        <v>515</v>
      </c>
      <c r="J7" s="28"/>
    </row>
    <row r="8" spans="1:12" s="4" customFormat="1" ht="14.25" customHeight="1" x14ac:dyDescent="0.3">
      <c r="C8" s="6"/>
      <c r="D8" s="6"/>
      <c r="E8" s="6"/>
      <c r="F8" s="7"/>
      <c r="G8" s="7"/>
    </row>
    <row r="9" spans="1:12" s="4" customFormat="1" ht="42" customHeight="1" x14ac:dyDescent="0.3">
      <c r="B9" s="263" t="s">
        <v>509</v>
      </c>
      <c r="C9" s="35"/>
      <c r="D9" s="35"/>
      <c r="E9" s="36"/>
      <c r="F9" s="37"/>
      <c r="G9" s="35"/>
      <c r="H9" s="36"/>
    </row>
    <row r="10" spans="1:12" s="4" customFormat="1" ht="4.5" customHeight="1" x14ac:dyDescent="0.3">
      <c r="B10" s="9"/>
      <c r="C10" s="9"/>
      <c r="D10" s="9"/>
      <c r="E10" s="10"/>
      <c r="F10" s="7"/>
      <c r="G10" s="7"/>
      <c r="H10" s="8"/>
    </row>
    <row r="11" spans="1:12" s="4" customFormat="1" ht="15.75" customHeight="1" x14ac:dyDescent="0.3">
      <c r="B11" s="309" t="s">
        <v>511</v>
      </c>
      <c r="C11" s="311" t="s">
        <v>353</v>
      </c>
      <c r="D11" s="304" t="s">
        <v>26</v>
      </c>
      <c r="E11" s="311" t="s">
        <v>338</v>
      </c>
      <c r="F11" s="311" t="s">
        <v>28</v>
      </c>
      <c r="G11" s="311" t="s">
        <v>29</v>
      </c>
      <c r="H11" s="304" t="s">
        <v>30</v>
      </c>
    </row>
    <row r="12" spans="1:12" s="4" customFormat="1" ht="29.25" customHeight="1" x14ac:dyDescent="0.3">
      <c r="B12" s="310"/>
      <c r="C12" s="312"/>
      <c r="D12" s="305"/>
      <c r="E12" s="312"/>
      <c r="F12" s="312"/>
      <c r="G12" s="312"/>
      <c r="H12" s="305"/>
    </row>
    <row r="13" spans="1:12" s="4" customFormat="1" ht="36" customHeight="1" x14ac:dyDescent="0.3">
      <c r="B13" s="340" t="s">
        <v>354</v>
      </c>
      <c r="C13" s="64" t="s">
        <v>355</v>
      </c>
      <c r="D13" s="143"/>
      <c r="E13" s="113"/>
      <c r="F13" s="89"/>
      <c r="G13" s="90"/>
      <c r="H13" s="100"/>
      <c r="I13" s="122" t="str">
        <f>IF(E13="","",IF(D13="","Preencha Unidades",""))</f>
        <v/>
      </c>
    </row>
    <row r="14" spans="1:12" s="4" customFormat="1" ht="36" customHeight="1" x14ac:dyDescent="0.3">
      <c r="B14" s="342"/>
      <c r="C14" s="68" t="s">
        <v>356</v>
      </c>
      <c r="D14" s="153"/>
      <c r="E14" s="198"/>
      <c r="F14" s="59"/>
      <c r="G14" s="69"/>
      <c r="H14" s="135"/>
      <c r="I14" s="122" t="str">
        <f>IF(E14="","",IF(D14="","Preencha Unidades",""))</f>
        <v/>
      </c>
    </row>
    <row r="15" spans="1:12" s="4" customFormat="1" ht="4.5" customHeight="1" x14ac:dyDescent="0.3">
      <c r="B15" s="9"/>
      <c r="C15" s="9"/>
      <c r="D15" s="9"/>
      <c r="E15" s="10"/>
      <c r="F15" s="7"/>
      <c r="G15" s="7"/>
      <c r="H15" s="8"/>
    </row>
    <row r="16" spans="1:12" s="4" customFormat="1" ht="15.75" customHeight="1" x14ac:dyDescent="0.3">
      <c r="B16" s="309" t="s">
        <v>512</v>
      </c>
      <c r="C16" s="311"/>
      <c r="D16" s="304" t="s">
        <v>26</v>
      </c>
      <c r="E16" s="311" t="s">
        <v>338</v>
      </c>
      <c r="F16" s="311" t="s">
        <v>28</v>
      </c>
      <c r="G16" s="311" t="s">
        <v>29</v>
      </c>
      <c r="H16" s="304" t="s">
        <v>30</v>
      </c>
    </row>
    <row r="17" spans="2:9" s="4" customFormat="1" ht="29.25" customHeight="1" x14ac:dyDescent="0.3">
      <c r="B17" s="310"/>
      <c r="C17" s="312"/>
      <c r="D17" s="305"/>
      <c r="E17" s="312"/>
      <c r="F17" s="312"/>
      <c r="G17" s="312"/>
      <c r="H17" s="305"/>
    </row>
    <row r="18" spans="2:9" s="4" customFormat="1" ht="36" customHeight="1" x14ac:dyDescent="0.3">
      <c r="B18" s="87" t="s">
        <v>358</v>
      </c>
      <c r="C18" s="64" t="s">
        <v>359</v>
      </c>
      <c r="D18" s="143"/>
      <c r="E18" s="113"/>
      <c r="F18" s="89"/>
      <c r="G18" s="90"/>
      <c r="H18" s="100"/>
      <c r="I18" s="122" t="str">
        <f>IF(E18="","",IF(D18="","Preencha Unidades",""))</f>
        <v/>
      </c>
    </row>
    <row r="19" spans="2:9" s="4" customFormat="1" ht="24" customHeight="1" x14ac:dyDescent="0.3">
      <c r="B19" s="5"/>
      <c r="C19" s="5"/>
      <c r="D19" s="5"/>
      <c r="E19" s="10"/>
      <c r="H19" s="8"/>
    </row>
    <row r="20" spans="2:9" s="4" customFormat="1" ht="42" customHeight="1" x14ac:dyDescent="0.3">
      <c r="B20" s="263" t="s">
        <v>510</v>
      </c>
      <c r="C20" s="35"/>
      <c r="D20" s="35"/>
      <c r="E20" s="36"/>
      <c r="F20" s="37"/>
      <c r="G20" s="35"/>
      <c r="H20" s="36"/>
    </row>
    <row r="21" spans="2:9" s="4" customFormat="1" ht="4.5" customHeight="1" x14ac:dyDescent="0.3">
      <c r="B21" s="9"/>
      <c r="C21" s="9"/>
      <c r="D21" s="9"/>
      <c r="E21" s="10"/>
      <c r="F21" s="7"/>
      <c r="G21" s="7"/>
      <c r="H21" s="8"/>
    </row>
    <row r="22" spans="2:9" s="4" customFormat="1" ht="15.75" customHeight="1" x14ac:dyDescent="0.3">
      <c r="B22" s="309" t="s">
        <v>415</v>
      </c>
      <c r="C22" s="311" t="s">
        <v>361</v>
      </c>
      <c r="D22" s="304" t="s">
        <v>26</v>
      </c>
      <c r="E22" s="311" t="s">
        <v>338</v>
      </c>
      <c r="F22" s="311" t="s">
        <v>28</v>
      </c>
      <c r="G22" s="311" t="s">
        <v>29</v>
      </c>
      <c r="H22" s="304" t="s">
        <v>30</v>
      </c>
    </row>
    <row r="23" spans="2:9" s="4" customFormat="1" ht="29.25" customHeight="1" x14ac:dyDescent="0.3">
      <c r="B23" s="310"/>
      <c r="C23" s="312"/>
      <c r="D23" s="305"/>
      <c r="E23" s="312"/>
      <c r="F23" s="312"/>
      <c r="G23" s="312"/>
      <c r="H23" s="305"/>
    </row>
    <row r="24" spans="2:9" s="4" customFormat="1" ht="34.5" customHeight="1" x14ac:dyDescent="0.3">
      <c r="B24" s="402" t="s">
        <v>362</v>
      </c>
      <c r="C24" s="66" t="s">
        <v>363</v>
      </c>
      <c r="D24" s="67" t="s">
        <v>53</v>
      </c>
      <c r="E24" s="178"/>
      <c r="F24" s="187"/>
      <c r="G24" s="141"/>
      <c r="H24" s="179"/>
    </row>
    <row r="25" spans="2:9" s="4" customFormat="1" ht="34.5" customHeight="1" x14ac:dyDescent="0.3">
      <c r="B25" s="403"/>
      <c r="C25" s="162" t="s">
        <v>364</v>
      </c>
      <c r="D25" s="160" t="s">
        <v>53</v>
      </c>
      <c r="E25" s="181"/>
      <c r="F25" s="192"/>
      <c r="G25" s="199"/>
      <c r="H25" s="182"/>
    </row>
    <row r="26" spans="2:9" s="4" customFormat="1" ht="4.5" customHeight="1" x14ac:dyDescent="0.3">
      <c r="B26" s="9"/>
      <c r="C26" s="9"/>
      <c r="D26" s="9"/>
      <c r="E26" s="10"/>
      <c r="F26" s="7"/>
      <c r="G26" s="7"/>
      <c r="H26" s="8"/>
    </row>
    <row r="27" spans="2:9" s="4" customFormat="1" ht="15.75" customHeight="1" x14ac:dyDescent="0.3">
      <c r="B27" s="309" t="s">
        <v>513</v>
      </c>
      <c r="C27" s="311" t="s">
        <v>366</v>
      </c>
      <c r="D27" s="304" t="s">
        <v>26</v>
      </c>
      <c r="E27" s="311" t="s">
        <v>338</v>
      </c>
      <c r="F27" s="311" t="s">
        <v>28</v>
      </c>
      <c r="G27" s="311" t="s">
        <v>29</v>
      </c>
      <c r="H27" s="304" t="s">
        <v>30</v>
      </c>
    </row>
    <row r="28" spans="2:9" s="4" customFormat="1" ht="29.25" customHeight="1" x14ac:dyDescent="0.3">
      <c r="B28" s="310"/>
      <c r="C28" s="312"/>
      <c r="D28" s="305"/>
      <c r="E28" s="312"/>
      <c r="F28" s="312"/>
      <c r="G28" s="312"/>
      <c r="H28" s="305"/>
    </row>
    <row r="29" spans="2:9" s="4" customFormat="1" ht="39.75" customHeight="1" x14ac:dyDescent="0.3">
      <c r="B29" s="402" t="s">
        <v>367</v>
      </c>
      <c r="C29" s="66" t="s">
        <v>368</v>
      </c>
      <c r="D29" s="67" t="s">
        <v>53</v>
      </c>
      <c r="E29" s="109"/>
      <c r="F29" s="187"/>
      <c r="G29" s="141"/>
      <c r="H29" s="111"/>
    </row>
    <row r="30" spans="2:9" s="4" customFormat="1" ht="39.75" customHeight="1" x14ac:dyDescent="0.3">
      <c r="B30" s="404"/>
      <c r="C30" s="162" t="s">
        <v>369</v>
      </c>
      <c r="D30" s="160" t="s">
        <v>53</v>
      </c>
      <c r="E30" s="200"/>
      <c r="F30" s="192"/>
      <c r="G30" s="199"/>
      <c r="H30" s="201"/>
    </row>
    <row r="31" spans="2:9" s="4" customFormat="1" ht="39.75" customHeight="1" x14ac:dyDescent="0.3">
      <c r="B31" s="402" t="s">
        <v>370</v>
      </c>
      <c r="C31" s="66" t="s">
        <v>371</v>
      </c>
      <c r="D31" s="67" t="s">
        <v>53</v>
      </c>
      <c r="E31" s="109"/>
      <c r="F31" s="187"/>
      <c r="G31" s="141"/>
      <c r="H31" s="111"/>
    </row>
    <row r="32" spans="2:9" s="4" customFormat="1" ht="39.75" customHeight="1" x14ac:dyDescent="0.3">
      <c r="B32" s="404"/>
      <c r="C32" s="162" t="s">
        <v>372</v>
      </c>
      <c r="D32" s="160" t="s">
        <v>53</v>
      </c>
      <c r="E32" s="200"/>
      <c r="F32" s="192"/>
      <c r="G32" s="199"/>
      <c r="H32" s="201"/>
    </row>
    <row r="33" spans="2:11" s="4" customFormat="1" ht="50.25" customHeight="1" x14ac:dyDescent="0.3">
      <c r="B33" s="87" t="s">
        <v>373</v>
      </c>
      <c r="C33" s="88" t="s">
        <v>374</v>
      </c>
      <c r="D33" s="88" t="s">
        <v>375</v>
      </c>
      <c r="E33" s="114"/>
      <c r="F33" s="92"/>
      <c r="G33" s="93"/>
      <c r="H33" s="79"/>
    </row>
    <row r="34" spans="2:11" ht="4.5" customHeight="1" x14ac:dyDescent="0.3">
      <c r="E34" s="10"/>
      <c r="F34" s="7"/>
      <c r="G34" s="7"/>
      <c r="J34" s="12"/>
      <c r="K34" s="12"/>
    </row>
    <row r="35" spans="2:11" s="4" customFormat="1" ht="15.75" customHeight="1" x14ac:dyDescent="0.3">
      <c r="B35" s="338" t="s">
        <v>514</v>
      </c>
      <c r="C35" s="51"/>
      <c r="D35" s="304" t="s">
        <v>26</v>
      </c>
      <c r="E35" s="311" t="s">
        <v>338</v>
      </c>
      <c r="F35" s="311" t="s">
        <v>28</v>
      </c>
      <c r="G35" s="311" t="s">
        <v>29</v>
      </c>
      <c r="H35" s="304" t="s">
        <v>30</v>
      </c>
    </row>
    <row r="36" spans="2:11" s="4" customFormat="1" ht="29.25" customHeight="1" x14ac:dyDescent="0.3">
      <c r="B36" s="339"/>
      <c r="C36" s="52"/>
      <c r="D36" s="305"/>
      <c r="E36" s="312"/>
      <c r="F36" s="312"/>
      <c r="G36" s="312"/>
      <c r="H36" s="305"/>
    </row>
    <row r="37" spans="2:11" s="4" customFormat="1" ht="36.75" customHeight="1" x14ac:dyDescent="0.3">
      <c r="B37" s="402" t="s">
        <v>376</v>
      </c>
      <c r="C37" s="183" t="s">
        <v>377</v>
      </c>
      <c r="D37" s="67" t="s">
        <v>53</v>
      </c>
      <c r="E37" s="178"/>
      <c r="F37" s="187"/>
      <c r="G37" s="141"/>
      <c r="H37" s="179"/>
    </row>
    <row r="38" spans="2:11" s="4" customFormat="1" ht="36.75" customHeight="1" x14ac:dyDescent="0.3">
      <c r="B38" s="403"/>
      <c r="C38" s="82" t="s">
        <v>378</v>
      </c>
      <c r="D38" s="155" t="s">
        <v>53</v>
      </c>
      <c r="E38" s="184"/>
      <c r="F38" s="190"/>
      <c r="G38" s="140"/>
      <c r="H38" s="185"/>
    </row>
    <row r="39" spans="2:11" s="4" customFormat="1" ht="29.25" customHeight="1" x14ac:dyDescent="0.3">
      <c r="B39" s="403"/>
      <c r="C39" s="180" t="s">
        <v>346</v>
      </c>
      <c r="D39" s="160" t="s">
        <v>193</v>
      </c>
      <c r="E39" s="181"/>
      <c r="F39" s="192"/>
      <c r="G39" s="199"/>
      <c r="H39" s="182"/>
    </row>
    <row r="200" spans="1:20" hidden="1" x14ac:dyDescent="0.3"/>
    <row r="201" spans="1:20" hidden="1" x14ac:dyDescent="0.3"/>
    <row r="202" spans="1:20" hidden="1" x14ac:dyDescent="0.3"/>
    <row r="203" spans="1:20" hidden="1" x14ac:dyDescent="0.3"/>
    <row r="204" spans="1:20" hidden="1" x14ac:dyDescent="0.3"/>
    <row r="205" spans="1:20" hidden="1" x14ac:dyDescent="0.3"/>
    <row r="206" spans="1:20" hidden="1" x14ac:dyDescent="0.3"/>
    <row r="207" spans="1:20" s="7" customFormat="1" ht="31.2" hidden="1" x14ac:dyDescent="0.3">
      <c r="A207" s="12"/>
      <c r="B207" s="5" t="s">
        <v>35</v>
      </c>
      <c r="C207" s="5" t="s">
        <v>36</v>
      </c>
      <c r="D207" s="5"/>
      <c r="E207" s="5"/>
      <c r="F207" s="5" t="s">
        <v>379</v>
      </c>
      <c r="G207" s="5" t="s">
        <v>36</v>
      </c>
      <c r="H207" s="7" t="s">
        <v>53</v>
      </c>
      <c r="I207" s="7" t="s">
        <v>5</v>
      </c>
      <c r="J207" s="7" t="s">
        <v>380</v>
      </c>
      <c r="K207" s="7" t="s">
        <v>381</v>
      </c>
      <c r="L207" s="12"/>
      <c r="M207" s="5" t="s">
        <v>36</v>
      </c>
      <c r="O207" s="7" t="s">
        <v>382</v>
      </c>
      <c r="P207" s="5" t="s">
        <v>36</v>
      </c>
      <c r="Q207" s="5" t="s">
        <v>40</v>
      </c>
      <c r="R207" s="7" t="s">
        <v>383</v>
      </c>
      <c r="T207" s="7" t="s">
        <v>233</v>
      </c>
    </row>
    <row r="208" spans="1:20" s="7" customFormat="1" ht="31.2" hidden="1" x14ac:dyDescent="0.3">
      <c r="A208" s="12"/>
      <c r="B208" s="5" t="s">
        <v>39</v>
      </c>
      <c r="C208" s="5" t="s">
        <v>40</v>
      </c>
      <c r="D208" s="5"/>
      <c r="E208" s="5"/>
      <c r="F208" s="5" t="s">
        <v>384</v>
      </c>
      <c r="G208" s="5" t="s">
        <v>42</v>
      </c>
      <c r="H208" s="7" t="s">
        <v>385</v>
      </c>
      <c r="I208" s="7" t="s">
        <v>7</v>
      </c>
      <c r="J208" s="7" t="s">
        <v>386</v>
      </c>
      <c r="K208" s="7" t="s">
        <v>387</v>
      </c>
      <c r="L208" s="12"/>
      <c r="M208" s="5" t="s">
        <v>40</v>
      </c>
      <c r="O208" s="7" t="s">
        <v>388</v>
      </c>
      <c r="P208" s="5" t="s">
        <v>40</v>
      </c>
      <c r="Q208" s="7" t="s">
        <v>389</v>
      </c>
      <c r="R208" s="7" t="s">
        <v>51</v>
      </c>
      <c r="T208" s="7" t="s">
        <v>258</v>
      </c>
    </row>
    <row r="209" spans="1:17" s="7" customFormat="1" ht="31.2" hidden="1" x14ac:dyDescent="0.3">
      <c r="A209" s="12"/>
      <c r="B209" s="5" t="s">
        <v>44</v>
      </c>
      <c r="C209" s="5" t="s">
        <v>45</v>
      </c>
      <c r="D209" s="5"/>
      <c r="E209" s="5"/>
      <c r="F209" s="5" t="s">
        <v>390</v>
      </c>
      <c r="G209" s="5" t="s">
        <v>47</v>
      </c>
      <c r="I209" s="7" t="s">
        <v>391</v>
      </c>
      <c r="J209" s="7" t="s">
        <v>392</v>
      </c>
      <c r="L209" s="12"/>
      <c r="M209" s="5" t="s">
        <v>45</v>
      </c>
      <c r="O209" s="7" t="s">
        <v>258</v>
      </c>
      <c r="P209" s="5" t="s">
        <v>51</v>
      </c>
      <c r="Q209" s="7" t="s">
        <v>51</v>
      </c>
    </row>
    <row r="210" spans="1:17" s="7" customFormat="1" ht="31.2" hidden="1" x14ac:dyDescent="0.3">
      <c r="A210" s="12"/>
      <c r="B210" s="5" t="s">
        <v>49</v>
      </c>
      <c r="C210" s="5" t="s">
        <v>47</v>
      </c>
      <c r="D210" s="5"/>
      <c r="E210" s="5"/>
      <c r="F210" s="5" t="s">
        <v>393</v>
      </c>
      <c r="G210" s="5" t="s">
        <v>51</v>
      </c>
      <c r="I210" s="7" t="s">
        <v>14</v>
      </c>
      <c r="J210" s="7" t="s">
        <v>394</v>
      </c>
      <c r="L210" s="12"/>
      <c r="M210" s="5" t="s">
        <v>51</v>
      </c>
    </row>
    <row r="211" spans="1:17" s="7" customFormat="1" ht="31.2" hidden="1" x14ac:dyDescent="0.3">
      <c r="A211" s="12"/>
      <c r="B211" s="5" t="s">
        <v>56</v>
      </c>
      <c r="C211" s="5" t="s">
        <v>51</v>
      </c>
      <c r="D211" s="5"/>
      <c r="E211" s="5"/>
      <c r="F211" s="5" t="s">
        <v>395</v>
      </c>
      <c r="G211" s="10"/>
      <c r="I211" s="7" t="s">
        <v>18</v>
      </c>
      <c r="L211" s="12"/>
    </row>
    <row r="212" spans="1:17" s="7" customFormat="1" hidden="1" x14ac:dyDescent="0.3">
      <c r="A212" s="12"/>
      <c r="B212" s="5"/>
      <c r="C212" s="5"/>
      <c r="D212" s="5"/>
      <c r="E212" s="5"/>
      <c r="F212" s="5" t="s">
        <v>396</v>
      </c>
      <c r="G212" s="10"/>
      <c r="I212" s="7" t="s">
        <v>9</v>
      </c>
      <c r="L212" s="12"/>
    </row>
    <row r="213" spans="1:17" s="7" customFormat="1" hidden="1" x14ac:dyDescent="0.3">
      <c r="A213" s="12"/>
      <c r="B213" s="5"/>
      <c r="C213" s="5"/>
      <c r="D213" s="5"/>
      <c r="E213" s="5"/>
      <c r="F213" s="10"/>
      <c r="G213" s="10"/>
      <c r="I213" s="7" t="s">
        <v>397</v>
      </c>
      <c r="L213" s="12"/>
    </row>
    <row r="214" spans="1:17" s="7" customFormat="1" hidden="1" x14ac:dyDescent="0.3">
      <c r="A214" s="12"/>
      <c r="B214" s="5"/>
      <c r="C214" s="5"/>
      <c r="D214" s="5"/>
      <c r="E214" s="5"/>
      <c r="F214" s="10"/>
      <c r="G214" s="10"/>
      <c r="I214" s="7" t="s">
        <v>10</v>
      </c>
      <c r="L214" s="12"/>
      <c r="M214" s="12"/>
      <c r="P214" s="12"/>
    </row>
    <row r="215" spans="1:17" hidden="1" x14ac:dyDescent="0.3">
      <c r="I215" s="7" t="s">
        <v>3</v>
      </c>
    </row>
    <row r="216" spans="1:17" hidden="1" x14ac:dyDescent="0.3">
      <c r="I216" s="7" t="s">
        <v>20</v>
      </c>
    </row>
    <row r="217" spans="1:17" hidden="1" x14ac:dyDescent="0.3">
      <c r="I217" s="7" t="s">
        <v>22</v>
      </c>
    </row>
    <row r="218" spans="1:17" hidden="1" x14ac:dyDescent="0.3">
      <c r="I218" s="7" t="s">
        <v>398</v>
      </c>
    </row>
    <row r="219" spans="1:17" hidden="1" x14ac:dyDescent="0.3"/>
    <row r="220" spans="1:17" hidden="1" x14ac:dyDescent="0.3"/>
    <row r="221" spans="1:17" hidden="1" x14ac:dyDescent="0.3"/>
    <row r="222" spans="1:17" hidden="1" x14ac:dyDescent="0.3"/>
    <row r="223" spans="1:17" hidden="1" x14ac:dyDescent="0.3"/>
    <row r="224" spans="1:17" hidden="1" x14ac:dyDescent="0.3"/>
    <row r="225" hidden="1" x14ac:dyDescent="0.3"/>
    <row r="226" hidden="1" x14ac:dyDescent="0.3"/>
    <row r="227" hidden="1" x14ac:dyDescent="0.3"/>
    <row r="228" hidden="1" x14ac:dyDescent="0.3"/>
    <row r="229" hidden="1" x14ac:dyDescent="0.3"/>
    <row r="230" hidden="1" x14ac:dyDescent="0.3"/>
  </sheetData>
  <sheetProtection algorithmName="SHA-512" hashValue="ZQlT03WLDncX/fQyeexr5Yai8t5v8L/lciQEoIy3l6PwIiTR0khVJXjQ9coIfs9JyxBRM5QapOEJuQWR6CBYFw==" saltValue="y6S1srhnM9KbxQgzt29Nww==" spinCount="100000" sheet="1" selectLockedCells="1"/>
  <mergeCells count="40">
    <mergeCell ref="H35:H36"/>
    <mergeCell ref="E35:E36"/>
    <mergeCell ref="H16:H17"/>
    <mergeCell ref="D16:D17"/>
    <mergeCell ref="G16:G17"/>
    <mergeCell ref="H27:H28"/>
    <mergeCell ref="E22:E23"/>
    <mergeCell ref="E27:E28"/>
    <mergeCell ref="C7:F7"/>
    <mergeCell ref="G11:G12"/>
    <mergeCell ref="B37:B39"/>
    <mergeCell ref="B31:B32"/>
    <mergeCell ref="B29:B30"/>
    <mergeCell ref="F16:F17"/>
    <mergeCell ref="B35:B36"/>
    <mergeCell ref="F35:F36"/>
    <mergeCell ref="G35:G36"/>
    <mergeCell ref="C27:C28"/>
    <mergeCell ref="B16:B17"/>
    <mergeCell ref="C16:C17"/>
    <mergeCell ref="E16:E17"/>
    <mergeCell ref="B11:B12"/>
    <mergeCell ref="B13:B14"/>
    <mergeCell ref="D35:D36"/>
    <mergeCell ref="H11:H12"/>
    <mergeCell ref="E11:E12"/>
    <mergeCell ref="F27:F28"/>
    <mergeCell ref="B22:B23"/>
    <mergeCell ref="F22:F23"/>
    <mergeCell ref="B24:B25"/>
    <mergeCell ref="G22:G23"/>
    <mergeCell ref="H22:H23"/>
    <mergeCell ref="G27:G28"/>
    <mergeCell ref="B27:B28"/>
    <mergeCell ref="F11:F12"/>
    <mergeCell ref="D11:D12"/>
    <mergeCell ref="C22:C23"/>
    <mergeCell ref="D22:D23"/>
    <mergeCell ref="D27:D28"/>
    <mergeCell ref="C11:C12"/>
  </mergeCells>
  <phoneticPr fontId="6" type="noConversion"/>
  <conditionalFormatting sqref="I13:I18">
    <cfRule type="containsText" dxfId="14" priority="4" operator="containsText" text="Unidades">
      <formula>NOT(ISERROR(SEARCH("Unidades",I13)))</formula>
    </cfRule>
  </conditionalFormatting>
  <dataValidations xWindow="882" yWindow="622" count="11">
    <dataValidation type="list" allowBlank="1" showInputMessage="1" showErrorMessage="1" sqref="F24:F25 F37:F38" xr:uid="{5B8247E5-DD0D-4E93-8E52-A686484100B9}">
      <formula1>$M$207:$M$210</formula1>
    </dataValidation>
    <dataValidation type="list" allowBlank="1" showErrorMessage="1" prompt="Selecionar a fonte da informação a partir da lista _x000a_(informação complementar pode ser inscrita no campo 'Notas')" sqref="F13:F14 F18" xr:uid="{D2EECDFB-6D57-40CD-B4F1-6F524DFE30E4}">
      <formula1>$O$207:$O$209</formula1>
    </dataValidation>
    <dataValidation type="decimal" operator="greaterThan" allowBlank="1" showErrorMessage="1" sqref="E24:E25 E18 E13:E14 E37:E39 E29:E32" xr:uid="{7D79D14C-CDD6-4770-9634-31390BAF5AA5}">
      <formula1>0</formula1>
    </dataValidation>
    <dataValidation type="list" allowBlank="1" showErrorMessage="1" prompt="Selecione a unidade a partir da lista" sqref="D13:D14 D18" xr:uid="{FD7E5BEE-ABC8-4D85-8FCD-DDE363A573B7}">
      <formula1>$B$207:$B$210</formula1>
    </dataValidation>
    <dataValidation allowBlank="1" showErrorMessage="1" sqref="C24:C25" xr:uid="{7561DCF0-9B63-4743-8350-1FDDD71230EF}"/>
    <dataValidation type="list" allowBlank="1" showInputMessage="1" showErrorMessage="1" sqref="F30" xr:uid="{9F5957AC-02FA-4CFE-B39B-E731B6C82408}">
      <formula1>$P$207:$P$209</formula1>
    </dataValidation>
    <dataValidation type="list" allowBlank="1" showInputMessage="1" showErrorMessage="1" sqref="F29" xr:uid="{02411C1D-D260-410B-9308-B4798D63F5EC}">
      <formula1>$P$208:$P$209</formula1>
    </dataValidation>
    <dataValidation type="list" allowBlank="1" showInputMessage="1" showErrorMessage="1" sqref="F31:F32" xr:uid="{23B0EFB1-BCC3-4D99-A296-4BC7D54F8C93}">
      <formula1>$Q$207:$Q$209</formula1>
    </dataValidation>
    <dataValidation type="list" allowBlank="1" showInputMessage="1" showErrorMessage="1" sqref="F33" xr:uid="{24A99CAB-99F3-4F0F-A610-795A67F3436D}">
      <formula1>$R$207:$R$208</formula1>
    </dataValidation>
    <dataValidation type="whole" operator="greaterThan" allowBlank="1" showErrorMessage="1" sqref="E33" xr:uid="{BFB77202-9E4C-4ED2-B035-FE2B86D6C267}">
      <formula1>0</formula1>
    </dataValidation>
    <dataValidation type="list" allowBlank="1" showErrorMessage="1" sqref="F39" xr:uid="{6DC5D8E0-B331-4D9F-8884-AA4E748368E0}">
      <formula1>$T$207:$T$208</formula1>
    </dataValidation>
  </dataValidation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C91AC-C0BD-4735-8BD2-9BED4859DF88}">
  <sheetPr>
    <tabColor rgb="FF829381"/>
  </sheetPr>
  <dimension ref="A1:Q143"/>
  <sheetViews>
    <sheetView showGridLines="0" zoomScaleNormal="100" workbookViewId="0">
      <selection activeCell="E15" sqref="E15"/>
    </sheetView>
  </sheetViews>
  <sheetFormatPr defaultColWidth="11" defaultRowHeight="15.6" x14ac:dyDescent="0.3"/>
  <cols>
    <col min="1" max="1" width="2.69921875" style="12" customWidth="1"/>
    <col min="2" max="2" width="33.796875" style="5" customWidth="1"/>
    <col min="3" max="5" width="19.69921875" style="5" customWidth="1"/>
    <col min="6" max="6" width="14.296875" style="10" customWidth="1"/>
    <col min="7" max="7" width="15.69921875" style="10" customWidth="1"/>
    <col min="8" max="8" width="40.19921875" style="7" customWidth="1"/>
    <col min="9" max="9" width="31.69921875" style="7" customWidth="1"/>
    <col min="10" max="10" width="49.5" style="7" customWidth="1"/>
    <col min="11" max="11" width="28.19921875" style="7" customWidth="1"/>
    <col min="12" max="16384" width="11" style="12"/>
  </cols>
  <sheetData>
    <row r="1" spans="1:12" ht="26.25" customHeight="1" x14ac:dyDescent="0.3"/>
    <row r="2" spans="1:12" ht="30.75" customHeight="1" x14ac:dyDescent="0.3">
      <c r="A2" s="116"/>
    </row>
    <row r="3" spans="1:12" ht="30.75" customHeight="1" x14ac:dyDescent="0.3">
      <c r="A3" s="116"/>
      <c r="C3" s="12"/>
    </row>
    <row r="4" spans="1:12" ht="30.75" customHeight="1" x14ac:dyDescent="0.3">
      <c r="A4" s="116"/>
    </row>
    <row r="5" spans="1:12" s="3" customFormat="1" ht="36.6" x14ac:dyDescent="0.3">
      <c r="C5" s="1"/>
      <c r="D5" s="1"/>
      <c r="E5" s="1"/>
      <c r="F5" s="2"/>
      <c r="G5" s="2"/>
      <c r="H5" s="1"/>
      <c r="I5" s="1"/>
      <c r="J5" s="1"/>
      <c r="K5" s="1"/>
      <c r="L5" s="1"/>
    </row>
    <row r="6" spans="1:12" s="3" customFormat="1" ht="36.6" x14ac:dyDescent="0.7">
      <c r="B6" s="120"/>
      <c r="C6" s="120"/>
      <c r="D6" s="1"/>
      <c r="E6" s="1"/>
      <c r="G6" s="2"/>
      <c r="H6" s="1"/>
      <c r="K6" s="1"/>
      <c r="L6" s="1"/>
    </row>
    <row r="7" spans="1:12" s="4" customFormat="1" ht="32.25" customHeight="1" x14ac:dyDescent="0.7">
      <c r="B7" s="121"/>
      <c r="C7" s="313" t="str">
        <f>IF(Intro!F8="","",Intro!F8)</f>
        <v>UO</v>
      </c>
      <c r="D7" s="313"/>
      <c r="E7" s="313"/>
      <c r="F7" s="313"/>
      <c r="G7" s="20" t="str">
        <f>IF(COUNTIF(I13:I36,"Preencha Combustível/Unidade")&gt;0,"VERIFIQUE ERROS",IF(COUNTIF(I13:I36,"Preencha F-Gas")&gt;0,"VERIFIQUE ERROS",""))</f>
        <v/>
      </c>
      <c r="H7" s="260" t="s">
        <v>516</v>
      </c>
      <c r="J7" s="28"/>
    </row>
    <row r="8" spans="1:12" s="4" customFormat="1" ht="14.25" customHeight="1" x14ac:dyDescent="0.3">
      <c r="C8" s="6"/>
      <c r="D8" s="6"/>
      <c r="E8" s="6"/>
      <c r="F8" s="7"/>
      <c r="G8" s="7"/>
    </row>
    <row r="9" spans="1:12" s="4" customFormat="1" ht="42" customHeight="1" x14ac:dyDescent="0.3">
      <c r="B9" s="263" t="s">
        <v>672</v>
      </c>
      <c r="C9" s="35"/>
      <c r="D9" s="36"/>
      <c r="E9" s="36"/>
      <c r="F9" s="37"/>
      <c r="G9" s="35"/>
      <c r="H9" s="36"/>
    </row>
    <row r="10" spans="1:12" s="4" customFormat="1" ht="4.5" customHeight="1" x14ac:dyDescent="0.3">
      <c r="B10" s="9"/>
      <c r="C10" s="9"/>
      <c r="D10" s="10"/>
      <c r="E10" s="10"/>
      <c r="F10" s="7"/>
      <c r="G10" s="7"/>
      <c r="H10" s="8"/>
    </row>
    <row r="11" spans="1:12" s="4" customFormat="1" ht="15.75" customHeight="1" x14ac:dyDescent="0.3">
      <c r="B11" s="309" t="s">
        <v>417</v>
      </c>
      <c r="C11" s="311" t="s">
        <v>399</v>
      </c>
      <c r="D11" s="304" t="s">
        <v>26</v>
      </c>
      <c r="E11" s="311" t="s">
        <v>338</v>
      </c>
      <c r="F11" s="311" t="s">
        <v>28</v>
      </c>
      <c r="G11" s="311" t="s">
        <v>29</v>
      </c>
      <c r="H11" s="304" t="s">
        <v>30</v>
      </c>
    </row>
    <row r="12" spans="1:12" s="4" customFormat="1" ht="29.25" customHeight="1" x14ac:dyDescent="0.3">
      <c r="B12" s="310"/>
      <c r="C12" s="311"/>
      <c r="D12" s="305"/>
      <c r="E12" s="312"/>
      <c r="F12" s="312"/>
      <c r="G12" s="312"/>
      <c r="H12" s="305"/>
    </row>
    <row r="13" spans="1:12" s="4" customFormat="1" ht="35.25" customHeight="1" x14ac:dyDescent="0.3">
      <c r="B13" s="340" t="s">
        <v>400</v>
      </c>
      <c r="C13" s="71"/>
      <c r="D13" s="186"/>
      <c r="E13" s="202"/>
      <c r="F13" s="187"/>
      <c r="G13" s="141"/>
      <c r="H13" s="111"/>
      <c r="I13" s="30" t="str">
        <f>IF(E13="","",IF(D13="","Preencha Combustível/Unidade",IF(C13="","Preencha Combustível/Unidade","")))</f>
        <v/>
      </c>
    </row>
    <row r="14" spans="1:12" s="4" customFormat="1" ht="35.25" customHeight="1" x14ac:dyDescent="0.3">
      <c r="B14" s="342"/>
      <c r="C14" s="137"/>
      <c r="D14" s="189"/>
      <c r="E14" s="203"/>
      <c r="F14" s="190"/>
      <c r="G14" s="140"/>
      <c r="H14" s="112"/>
      <c r="I14" s="30" t="str">
        <f>IF(E14="","",IF(D14="","Preencha Combustível/Unidade",IF(C14="","Preencha Combustível/Unidade","")))</f>
        <v/>
      </c>
    </row>
    <row r="15" spans="1:12" s="4" customFormat="1" ht="35.25" customHeight="1" x14ac:dyDescent="0.3">
      <c r="B15" s="341"/>
      <c r="C15" s="144"/>
      <c r="D15" s="191"/>
      <c r="E15" s="204"/>
      <c r="F15" s="192"/>
      <c r="G15" s="199"/>
      <c r="H15" s="201"/>
      <c r="I15" s="30" t="str">
        <f>IF(E15="","",IF(D15="","Preencha Combustível/Unidade",IF(C15="","Preencha Combustível/Unidade","")))</f>
        <v/>
      </c>
    </row>
    <row r="16" spans="1:12" s="4" customFormat="1" ht="35.25" customHeight="1" x14ac:dyDescent="0.3">
      <c r="B16" s="60" t="s">
        <v>401</v>
      </c>
      <c r="C16" s="99" t="s">
        <v>402</v>
      </c>
      <c r="D16" s="64" t="s">
        <v>53</v>
      </c>
      <c r="E16" s="95"/>
      <c r="F16" s="89"/>
      <c r="G16" s="90"/>
      <c r="H16" s="100"/>
    </row>
    <row r="17" spans="2:11" s="4" customFormat="1" ht="35.25" customHeight="1" x14ac:dyDescent="0.3">
      <c r="B17" s="340" t="s">
        <v>403</v>
      </c>
      <c r="C17" s="205"/>
      <c r="D17" s="206" t="s">
        <v>39</v>
      </c>
      <c r="E17" s="207"/>
      <c r="F17" s="187"/>
      <c r="G17" s="141"/>
      <c r="H17" s="111"/>
      <c r="I17" s="30" t="str">
        <f>IF(E17="","",IF(C17="","Preencha F-Gas",""))</f>
        <v/>
      </c>
    </row>
    <row r="18" spans="2:11" s="4" customFormat="1" ht="35.25" customHeight="1" x14ac:dyDescent="0.3">
      <c r="B18" s="342"/>
      <c r="C18" s="208"/>
      <c r="D18" s="209" t="s">
        <v>39</v>
      </c>
      <c r="E18" s="210"/>
      <c r="F18" s="211"/>
      <c r="G18" s="85"/>
      <c r="H18" s="108"/>
      <c r="I18" s="30" t="str">
        <f>IF(E18="","",IF(C18="","Preencha F-Gas",""))</f>
        <v/>
      </c>
    </row>
    <row r="19" spans="2:11" ht="4.5" customHeight="1" x14ac:dyDescent="0.3">
      <c r="D19" s="10"/>
      <c r="E19" s="10"/>
      <c r="F19" s="7"/>
      <c r="G19" s="7"/>
      <c r="J19" s="12"/>
      <c r="K19" s="12"/>
    </row>
    <row r="20" spans="2:11" s="4" customFormat="1" ht="15.75" customHeight="1" x14ac:dyDescent="0.3">
      <c r="B20" s="309" t="s">
        <v>419</v>
      </c>
      <c r="C20" s="311" t="s">
        <v>399</v>
      </c>
      <c r="D20" s="304" t="s">
        <v>26</v>
      </c>
      <c r="E20" s="311" t="s">
        <v>338</v>
      </c>
      <c r="F20" s="311" t="s">
        <v>28</v>
      </c>
      <c r="G20" s="311" t="s">
        <v>29</v>
      </c>
      <c r="H20" s="304" t="s">
        <v>30</v>
      </c>
    </row>
    <row r="21" spans="2:11" s="4" customFormat="1" ht="29.25" customHeight="1" x14ac:dyDescent="0.3">
      <c r="B21" s="310"/>
      <c r="C21" s="312"/>
      <c r="D21" s="305"/>
      <c r="E21" s="312"/>
      <c r="F21" s="312"/>
      <c r="G21" s="312"/>
      <c r="H21" s="305"/>
    </row>
    <row r="22" spans="2:11" s="4" customFormat="1" ht="35.25" customHeight="1" x14ac:dyDescent="0.3">
      <c r="B22" s="340" t="s">
        <v>400</v>
      </c>
      <c r="C22" s="71"/>
      <c r="D22" s="186"/>
      <c r="E22" s="202"/>
      <c r="F22" s="187"/>
      <c r="G22" s="141"/>
      <c r="H22" s="111"/>
      <c r="I22" s="30" t="str">
        <f>IF(E22="","",IF(D22="","Preencha Combustível/Unidade",IF(C22="","Preencha Combustível/Unidade","")))</f>
        <v/>
      </c>
    </row>
    <row r="23" spans="2:11" s="4" customFormat="1" ht="35.25" customHeight="1" x14ac:dyDescent="0.3">
      <c r="B23" s="342"/>
      <c r="C23" s="137"/>
      <c r="D23" s="189"/>
      <c r="E23" s="203"/>
      <c r="F23" s="190"/>
      <c r="G23" s="140"/>
      <c r="H23" s="112"/>
      <c r="I23" s="30" t="str">
        <f>IF(E23="","",IF(D23="","Preencha Combustível/Unidade",IF(C23="","Preencha Combustível/Unidade","")))</f>
        <v/>
      </c>
    </row>
    <row r="24" spans="2:11" s="4" customFormat="1" ht="35.25" customHeight="1" x14ac:dyDescent="0.3">
      <c r="B24" s="341"/>
      <c r="C24" s="144"/>
      <c r="D24" s="191"/>
      <c r="E24" s="204"/>
      <c r="F24" s="192"/>
      <c r="G24" s="199"/>
      <c r="H24" s="201"/>
      <c r="I24" s="30" t="str">
        <f>IF(E24="","",IF(D24="","Preencha Combustível/Unidade",IF(C24="","Preencha Combustível/Unidade","")))</f>
        <v/>
      </c>
    </row>
    <row r="25" spans="2:11" s="4" customFormat="1" ht="35.25" customHeight="1" x14ac:dyDescent="0.3">
      <c r="B25" s="60" t="s">
        <v>401</v>
      </c>
      <c r="C25" s="99" t="s">
        <v>402</v>
      </c>
      <c r="D25" s="64" t="s">
        <v>53</v>
      </c>
      <c r="E25" s="95"/>
      <c r="F25" s="89"/>
      <c r="G25" s="90"/>
      <c r="H25" s="100"/>
    </row>
    <row r="26" spans="2:11" s="4" customFormat="1" ht="35.25" customHeight="1" x14ac:dyDescent="0.3">
      <c r="B26" s="340" t="s">
        <v>403</v>
      </c>
      <c r="C26" s="205"/>
      <c r="D26" s="206" t="s">
        <v>39</v>
      </c>
      <c r="E26" s="207"/>
      <c r="F26" s="187"/>
      <c r="G26" s="141"/>
      <c r="H26" s="111"/>
      <c r="I26" s="30" t="str">
        <f>IF(E26="","",IF(C26="","Preencha F-Gas",""))</f>
        <v/>
      </c>
    </row>
    <row r="27" spans="2:11" s="4" customFormat="1" ht="35.25" customHeight="1" x14ac:dyDescent="0.3">
      <c r="B27" s="342"/>
      <c r="C27" s="208"/>
      <c r="D27" s="209" t="s">
        <v>39</v>
      </c>
      <c r="E27" s="210"/>
      <c r="F27" s="211"/>
      <c r="G27" s="85"/>
      <c r="H27" s="108"/>
      <c r="I27" s="30" t="str">
        <f>IF(E27="","",IF(C27="","Preencha F-Gas",""))</f>
        <v/>
      </c>
    </row>
    <row r="28" spans="2:11" ht="4.5" customHeight="1" x14ac:dyDescent="0.3">
      <c r="D28" s="10"/>
      <c r="E28" s="10"/>
      <c r="F28" s="7"/>
      <c r="G28" s="7"/>
      <c r="J28" s="12"/>
      <c r="K28" s="12"/>
    </row>
    <row r="29" spans="2:11" s="4" customFormat="1" ht="15.75" customHeight="1" x14ac:dyDescent="0.3">
      <c r="B29" s="309" t="s">
        <v>517</v>
      </c>
      <c r="C29" s="311" t="s">
        <v>399</v>
      </c>
      <c r="D29" s="304" t="s">
        <v>26</v>
      </c>
      <c r="E29" s="311" t="s">
        <v>338</v>
      </c>
      <c r="F29" s="311" t="s">
        <v>28</v>
      </c>
      <c r="G29" s="311" t="s">
        <v>29</v>
      </c>
      <c r="H29" s="304" t="s">
        <v>30</v>
      </c>
    </row>
    <row r="30" spans="2:11" s="4" customFormat="1" ht="29.25" customHeight="1" x14ac:dyDescent="0.3">
      <c r="B30" s="405"/>
      <c r="C30" s="312"/>
      <c r="D30" s="305"/>
      <c r="E30" s="312"/>
      <c r="F30" s="312"/>
      <c r="G30" s="312"/>
      <c r="H30" s="305"/>
    </row>
    <row r="31" spans="2:11" s="4" customFormat="1" ht="35.25" customHeight="1" x14ac:dyDescent="0.3">
      <c r="B31" s="342" t="s">
        <v>400</v>
      </c>
      <c r="C31" s="71"/>
      <c r="D31" s="186"/>
      <c r="E31" s="202"/>
      <c r="F31" s="187"/>
      <c r="G31" s="141"/>
      <c r="H31" s="111"/>
      <c r="I31" s="30" t="str">
        <f>IF(E31="","",IF(D31="","Preencha Combustível/Unidade",IF(C31="","Preencha Combustível/Unidade","")))</f>
        <v/>
      </c>
    </row>
    <row r="32" spans="2:11" s="4" customFormat="1" ht="35.25" customHeight="1" x14ac:dyDescent="0.3">
      <c r="B32" s="342"/>
      <c r="C32" s="137"/>
      <c r="D32" s="189"/>
      <c r="E32" s="203"/>
      <c r="F32" s="190"/>
      <c r="G32" s="140"/>
      <c r="H32" s="112"/>
      <c r="I32" s="30" t="str">
        <f>IF(E32="","",IF(D32="","Preencha Combustível/Unidade",IF(C32="","Preencha Combustível/Unidade","")))</f>
        <v/>
      </c>
    </row>
    <row r="33" spans="2:9" s="4" customFormat="1" ht="35.25" customHeight="1" x14ac:dyDescent="0.3">
      <c r="B33" s="342"/>
      <c r="C33" s="144"/>
      <c r="D33" s="212"/>
      <c r="E33" s="213"/>
      <c r="F33" s="211"/>
      <c r="G33" s="85"/>
      <c r="H33" s="108"/>
      <c r="I33" s="30" t="str">
        <f>IF(E33="","",IF(D33="","Preencha Combustível/Unidade",IF(C33="","Preencha Combustível/Unidade","")))</f>
        <v/>
      </c>
    </row>
    <row r="34" spans="2:9" s="4" customFormat="1" ht="35.25" customHeight="1" x14ac:dyDescent="0.3">
      <c r="B34" s="60" t="s">
        <v>401</v>
      </c>
      <c r="C34" s="99" t="s">
        <v>402</v>
      </c>
      <c r="D34" s="64" t="s">
        <v>53</v>
      </c>
      <c r="E34" s="95"/>
      <c r="F34" s="89"/>
      <c r="G34" s="90"/>
      <c r="H34" s="100"/>
    </row>
    <row r="35" spans="2:9" s="4" customFormat="1" ht="35.25" customHeight="1" x14ac:dyDescent="0.3">
      <c r="B35" s="342" t="s">
        <v>403</v>
      </c>
      <c r="C35" s="205"/>
      <c r="D35" s="214" t="s">
        <v>39</v>
      </c>
      <c r="E35" s="215"/>
      <c r="F35" s="216"/>
      <c r="G35" s="139"/>
      <c r="H35" s="217"/>
      <c r="I35" s="30" t="str">
        <f>IF(E35="","",IF(C35="","Preencha F-Gas",""))</f>
        <v/>
      </c>
    </row>
    <row r="36" spans="2:9" s="4" customFormat="1" ht="35.25" customHeight="1" x14ac:dyDescent="0.3">
      <c r="B36" s="342"/>
      <c r="C36" s="208"/>
      <c r="D36" s="209" t="s">
        <v>39</v>
      </c>
      <c r="E36" s="210"/>
      <c r="F36" s="211"/>
      <c r="G36" s="85"/>
      <c r="H36" s="108"/>
      <c r="I36" s="30" t="str">
        <f>IF(E36="","",IF(C36="","Preencha F-Gas",""))</f>
        <v/>
      </c>
    </row>
    <row r="124" spans="1:17" hidden="1" x14ac:dyDescent="0.3"/>
    <row r="125" spans="1:17" s="7" customFormat="1" ht="31.2" hidden="1" x14ac:dyDescent="0.3">
      <c r="A125" s="12"/>
      <c r="B125" s="5" t="s">
        <v>35</v>
      </c>
      <c r="C125" s="5" t="s">
        <v>36</v>
      </c>
      <c r="D125" s="9" t="s">
        <v>404</v>
      </c>
      <c r="E125" s="5"/>
      <c r="F125" s="5" t="s">
        <v>379</v>
      </c>
      <c r="G125" s="5" t="s">
        <v>36</v>
      </c>
      <c r="H125" s="7" t="s">
        <v>53</v>
      </c>
      <c r="I125" s="7" t="s">
        <v>5</v>
      </c>
      <c r="J125" s="7" t="s">
        <v>380</v>
      </c>
      <c r="K125" s="7" t="s">
        <v>381</v>
      </c>
      <c r="L125" s="12"/>
      <c r="M125" s="5" t="s">
        <v>36</v>
      </c>
      <c r="N125" s="5" t="s">
        <v>36</v>
      </c>
      <c r="O125" s="5" t="s">
        <v>36</v>
      </c>
      <c r="P125" s="7" t="s">
        <v>36</v>
      </c>
      <c r="Q125" s="5" t="s">
        <v>36</v>
      </c>
    </row>
    <row r="126" spans="1:17" s="7" customFormat="1" ht="46.8" hidden="1" x14ac:dyDescent="0.3">
      <c r="A126" s="12"/>
      <c r="B126" s="5" t="s">
        <v>39</v>
      </c>
      <c r="C126" s="5" t="s">
        <v>40</v>
      </c>
      <c r="D126" s="9" t="s">
        <v>405</v>
      </c>
      <c r="E126" s="5"/>
      <c r="F126" s="5" t="s">
        <v>384</v>
      </c>
      <c r="G126" s="5" t="s">
        <v>42</v>
      </c>
      <c r="H126" s="7" t="s">
        <v>385</v>
      </c>
      <c r="I126" s="7" t="s">
        <v>7</v>
      </c>
      <c r="J126" s="7" t="s">
        <v>386</v>
      </c>
      <c r="K126" s="7" t="s">
        <v>387</v>
      </c>
      <c r="L126" s="12"/>
      <c r="M126" s="5" t="s">
        <v>40</v>
      </c>
      <c r="N126" s="5" t="s">
        <v>40</v>
      </c>
      <c r="O126" s="5" t="s">
        <v>71</v>
      </c>
      <c r="P126" s="7" t="s">
        <v>40</v>
      </c>
      <c r="Q126" s="5" t="s">
        <v>40</v>
      </c>
    </row>
    <row r="127" spans="1:17" s="7" customFormat="1" ht="46.8" hidden="1" x14ac:dyDescent="0.3">
      <c r="A127" s="12"/>
      <c r="B127" s="5" t="s">
        <v>44</v>
      </c>
      <c r="C127" s="5" t="s">
        <v>45</v>
      </c>
      <c r="D127" s="9" t="s">
        <v>406</v>
      </c>
      <c r="E127" s="5"/>
      <c r="F127" s="5" t="s">
        <v>390</v>
      </c>
      <c r="G127" s="5" t="s">
        <v>47</v>
      </c>
      <c r="I127" s="7" t="s">
        <v>391</v>
      </c>
      <c r="J127" s="7" t="s">
        <v>392</v>
      </c>
      <c r="L127" s="12"/>
      <c r="M127" s="5" t="s">
        <v>45</v>
      </c>
      <c r="N127" s="5" t="s">
        <v>407</v>
      </c>
      <c r="O127" s="5" t="s">
        <v>408</v>
      </c>
      <c r="P127" s="7" t="s">
        <v>45</v>
      </c>
      <c r="Q127" s="5" t="s">
        <v>45</v>
      </c>
    </row>
    <row r="128" spans="1:17" s="7" customFormat="1" ht="46.8" hidden="1" x14ac:dyDescent="0.3">
      <c r="A128" s="12"/>
      <c r="B128" s="5" t="s">
        <v>49</v>
      </c>
      <c r="C128" s="5" t="s">
        <v>47</v>
      </c>
      <c r="D128" s="9" t="s">
        <v>409</v>
      </c>
      <c r="E128" s="5"/>
      <c r="F128" s="5" t="s">
        <v>393</v>
      </c>
      <c r="G128" s="5" t="s">
        <v>51</v>
      </c>
      <c r="I128" s="7" t="s">
        <v>14</v>
      </c>
      <c r="J128" s="7" t="s">
        <v>394</v>
      </c>
      <c r="L128" s="12"/>
      <c r="M128" s="5" t="s">
        <v>407</v>
      </c>
      <c r="N128" s="5" t="s">
        <v>410</v>
      </c>
      <c r="O128" s="7" t="s">
        <v>407</v>
      </c>
      <c r="P128" s="5" t="s">
        <v>410</v>
      </c>
      <c r="Q128" s="7" t="s">
        <v>407</v>
      </c>
    </row>
    <row r="129" spans="1:17" s="7" customFormat="1" ht="46.8" hidden="1" x14ac:dyDescent="0.3">
      <c r="A129" s="12"/>
      <c r="B129" s="5" t="s">
        <v>56</v>
      </c>
      <c r="C129" s="5" t="s">
        <v>51</v>
      </c>
      <c r="D129" s="9" t="s">
        <v>411</v>
      </c>
      <c r="E129" s="5"/>
      <c r="F129" s="5" t="s">
        <v>395</v>
      </c>
      <c r="G129" s="10"/>
      <c r="I129" s="7" t="s">
        <v>18</v>
      </c>
      <c r="L129" s="12"/>
      <c r="M129" s="5" t="s">
        <v>410</v>
      </c>
      <c r="N129" s="5"/>
      <c r="O129" s="5" t="s">
        <v>410</v>
      </c>
      <c r="Q129" s="5" t="s">
        <v>410</v>
      </c>
    </row>
    <row r="130" spans="1:17" s="7" customFormat="1" ht="31.2" hidden="1" x14ac:dyDescent="0.3">
      <c r="A130" s="12"/>
      <c r="B130" s="5"/>
      <c r="C130" s="5"/>
      <c r="D130" s="9" t="s">
        <v>412</v>
      </c>
      <c r="E130" s="5"/>
      <c r="F130" s="5" t="s">
        <v>396</v>
      </c>
      <c r="G130" s="10"/>
      <c r="I130" s="7" t="s">
        <v>9</v>
      </c>
      <c r="L130" s="12"/>
    </row>
    <row r="131" spans="1:17" s="7" customFormat="1" hidden="1" x14ac:dyDescent="0.3">
      <c r="A131" s="12"/>
      <c r="B131" s="5"/>
      <c r="C131" s="5"/>
      <c r="D131" s="9" t="s">
        <v>413</v>
      </c>
      <c r="E131" s="5"/>
      <c r="F131" s="10"/>
      <c r="G131" s="10"/>
      <c r="I131" s="7" t="s">
        <v>397</v>
      </c>
      <c r="L131" s="12"/>
    </row>
    <row r="132" spans="1:17" s="7" customFormat="1" hidden="1" x14ac:dyDescent="0.3">
      <c r="A132" s="12"/>
      <c r="B132" s="5"/>
      <c r="C132" s="5"/>
      <c r="D132" s="9" t="s">
        <v>414</v>
      </c>
      <c r="E132" s="5"/>
      <c r="F132" s="10"/>
      <c r="G132" s="10"/>
      <c r="I132" s="7" t="s">
        <v>10</v>
      </c>
      <c r="L132" s="12"/>
      <c r="M132" s="12"/>
    </row>
    <row r="133" spans="1:17" hidden="1" x14ac:dyDescent="0.3">
      <c r="I133" s="7" t="s">
        <v>3</v>
      </c>
    </row>
    <row r="134" spans="1:17" hidden="1" x14ac:dyDescent="0.3">
      <c r="I134" s="7" t="s">
        <v>20</v>
      </c>
    </row>
    <row r="135" spans="1:17" hidden="1" x14ac:dyDescent="0.3">
      <c r="I135" s="7" t="s">
        <v>22</v>
      </c>
    </row>
    <row r="136" spans="1:17" hidden="1" x14ac:dyDescent="0.3">
      <c r="I136" s="7" t="s">
        <v>398</v>
      </c>
    </row>
    <row r="137" spans="1:17" hidden="1" x14ac:dyDescent="0.3"/>
    <row r="138" spans="1:17" hidden="1" x14ac:dyDescent="0.3"/>
    <row r="139" spans="1:17" hidden="1" x14ac:dyDescent="0.3"/>
    <row r="140" spans="1:17" hidden="1" x14ac:dyDescent="0.3"/>
    <row r="141" spans="1:17" hidden="1" x14ac:dyDescent="0.3"/>
    <row r="142" spans="1:17" hidden="1" x14ac:dyDescent="0.3"/>
    <row r="143" spans="1:17" hidden="1" x14ac:dyDescent="0.3"/>
  </sheetData>
  <sheetProtection algorithmName="SHA-512" hashValue="Mtry2FKAN2IakVP6oQfT46y5rp5S5QxtCdqK2EXVuqKGXW88vmDwLlY1ly8Sn75SBKxwmIQFCGjil0isyNf7VA==" saltValue="wFKGSLS/jSKijja/HzZ3yA==" spinCount="100000" sheet="1" selectLockedCells="1"/>
  <mergeCells count="28">
    <mergeCell ref="H11:H12"/>
    <mergeCell ref="E11:E12"/>
    <mergeCell ref="D11:D12"/>
    <mergeCell ref="D20:D21"/>
    <mergeCell ref="D29:D30"/>
    <mergeCell ref="H20:H21"/>
    <mergeCell ref="B13:B15"/>
    <mergeCell ref="B17:B18"/>
    <mergeCell ref="G20:G21"/>
    <mergeCell ref="E20:E21"/>
    <mergeCell ref="C11:C12"/>
    <mergeCell ref="C20:C21"/>
    <mergeCell ref="C7:F7"/>
    <mergeCell ref="B31:B33"/>
    <mergeCell ref="B35:B36"/>
    <mergeCell ref="G29:G30"/>
    <mergeCell ref="H29:H30"/>
    <mergeCell ref="E29:E30"/>
    <mergeCell ref="B22:B24"/>
    <mergeCell ref="B26:B27"/>
    <mergeCell ref="B29:B30"/>
    <mergeCell ref="B20:B21"/>
    <mergeCell ref="F29:F30"/>
    <mergeCell ref="C29:C30"/>
    <mergeCell ref="B11:B12"/>
    <mergeCell ref="F11:F12"/>
    <mergeCell ref="G11:G12"/>
    <mergeCell ref="F20:F21"/>
  </mergeCells>
  <phoneticPr fontId="6" type="noConversion"/>
  <conditionalFormatting sqref="I13:I15 I22:I24 I31:I33">
    <cfRule type="containsText" dxfId="13" priority="7" operator="containsText" text="Combustível">
      <formula>NOT(ISERROR(SEARCH("Combustível",I13)))</formula>
    </cfRule>
  </conditionalFormatting>
  <conditionalFormatting sqref="I17:I18 I26:I27 I35:I36">
    <cfRule type="containsText" dxfId="12" priority="11" operator="containsText" text="Gas">
      <formula>NOT(ISERROR(SEARCH("Gas",I17)))</formula>
    </cfRule>
  </conditionalFormatting>
  <dataValidations xWindow="451" yWindow="668" count="9">
    <dataValidation allowBlank="1" showInputMessage="1" showErrorMessage="1" promptTitle="shgsdfhsfh" prompt="shsf fgfghfghfhsfhfhhf_x000a_sdfh sfdh sfdh sfdh sfd sh_x000a_sdf h sdfh sdfh sfdh sfdh _x000a_s dfhsdfh sh sh sh sf hsf" sqref="D16" xr:uid="{E725D555-5747-4E61-B905-F078552C4111}"/>
    <dataValidation allowBlank="1" showInputMessage="1" showErrorMessage="1" promptTitle="asdfadsfasdfasfd" prompt="asdfdfadsfasfdasdfsf_x000a_asdfadsfasdfasfdasfd_x000a_asdfasdfasdfasdfasdf" sqref="D17:D18" xr:uid="{6690210B-B036-48A5-963E-346F8A7B9460}"/>
    <dataValidation type="list" allowBlank="1" showInputMessage="1" showErrorMessage="1" sqref="F16 F34 F25" xr:uid="{DF311513-0A63-4DA7-AD1C-DCCC1696879C}">
      <formula1>$N$125:$N$128</formula1>
    </dataValidation>
    <dataValidation type="list" allowBlank="1" showInputMessage="1" showErrorMessage="1" sqref="F17:F18 F35:F36 F26:F27" xr:uid="{799FB678-6299-4239-A9BE-DB684C0377B7}">
      <formula1>$O$125:$O$129</formula1>
    </dataValidation>
    <dataValidation type="list" allowBlank="1" showInputMessage="1" showErrorMessage="1" sqref="F13:F15 F31:F33 F22:F24" xr:uid="{0A135102-697F-4DA9-9D72-1182A77BB139}">
      <formula1>$Q$125:$Q$129</formula1>
    </dataValidation>
    <dataValidation type="decimal" operator="greaterThan" allowBlank="1" showErrorMessage="1" sqref="E13:E18 E31:E36 E22:E27" xr:uid="{6C1A5FE0-20C6-46BD-9D2D-6AF2D3205C9A}">
      <formula1>0</formula1>
    </dataValidation>
    <dataValidation allowBlank="1" showErrorMessage="1" promptTitle="shgsdfhsfh" prompt="shsf fgfghfghfhsfhfhhf_x000a_sdfh sfdh sfdh sfdh sfd sh_x000a_sdf h sdfh sdfh sfdh sfdh _x000a_s dfhsdfh sh sh sh sf hsf" sqref="D25 D34" xr:uid="{D1CBDEB8-AB6B-415D-8479-909A890A004D}"/>
    <dataValidation allowBlank="1" showErrorMessage="1" promptTitle="asdfadsfasdfasfd" prompt="asdfdfadsfasfdasdfsf_x000a_asdfadsfasdfasfdasfd_x000a_asdfasdfasdfasdfasdf" sqref="D26:D27 D35:D36" xr:uid="{D003AD42-CEEB-43FC-AF3D-F5EBC1525243}"/>
    <dataValidation type="list" allowBlank="1" showErrorMessage="1" promptTitle="shgsdfhsfh" prompt="shsf fgfghfghfhsfhfhhf_x000a_sdfh sfdh sfdh sfdh sfd sh_x000a_sdf h sdfh sdfh sfdh sfdh _x000a_s dfhsdfh sh sh sh sf hsf" sqref="C13:C15 C31:C33 C22:C24" xr:uid="{7AF005C2-DDDC-4650-BBC7-B541E769241C}">
      <formula1>$D$125:$D$132</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xWindow="451" yWindow="668" count="2">
        <x14:dataValidation type="list" allowBlank="1" showErrorMessage="1" promptTitle="asdfadsfasdfasfd" prompt="asdfdfadsfasfdasdfsf_x000a_asdfadsfasdfasfdasfd_x000a_asdfasdfasdfasdfasdf" xr:uid="{F2AF42D7-53C8-467C-81E4-82926327E9CC}">
          <x14:formula1>
            <xm:f>'Energia (2)'!$B$212:$B$217</xm:f>
          </x14:formula1>
          <xm:sqref>D13:D15 D22:D24 D31:D33</xm:sqref>
        </x14:dataValidation>
        <x14:dataValidation type="list" allowBlank="1" showErrorMessage="1" promptTitle="shgsdfhsfh" prompt="shsf fgfghfghfhsfhfhhf_x000a_sdfh sfdh sfdh sfdh sfd sh_x000a_sdf h sdfh sdfh sfdh sfdh _x000a_s dfhsdfh sh sh sh sf hsf" xr:uid="{38E98BC1-76D3-4ACD-8D75-726AEE60B34D}">
          <x14:formula1>
            <xm:f>'F-Gases'!$C$296:$C$411</xm:f>
          </x14:formula1>
          <xm:sqref>C17:C18 C35:C36 C26:C27</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C440E-1DA5-4DE4-9DB0-A29F101DB54A}">
  <sheetPr>
    <tabColor theme="6"/>
  </sheetPr>
  <dimension ref="A1:Q139"/>
  <sheetViews>
    <sheetView showGridLines="0" topLeftCell="A14" zoomScaleNormal="100" workbookViewId="0">
      <selection activeCell="D16" sqref="D16"/>
    </sheetView>
  </sheetViews>
  <sheetFormatPr defaultColWidth="11" defaultRowHeight="15.6" x14ac:dyDescent="0.3"/>
  <cols>
    <col min="1" max="1" width="2.69921875" style="12" customWidth="1"/>
    <col min="2" max="2" width="33.796875" style="5" customWidth="1"/>
    <col min="3" max="3" width="20" style="5" customWidth="1"/>
    <col min="4" max="4" width="16.69921875" style="5" customWidth="1"/>
    <col min="5" max="5" width="17.296875" style="5" customWidth="1"/>
    <col min="6" max="7" width="16.69921875" style="10" customWidth="1"/>
    <col min="8" max="8" width="38.69921875" style="7" customWidth="1"/>
    <col min="9" max="9" width="27.296875" style="7" customWidth="1"/>
    <col min="10" max="10" width="49.5" style="7" customWidth="1"/>
    <col min="11" max="11" width="27.296875" style="7" customWidth="1"/>
    <col min="12" max="16384" width="11" style="12"/>
  </cols>
  <sheetData>
    <row r="1" spans="1:12" ht="26.25" customHeight="1" x14ac:dyDescent="0.3">
      <c r="L1" s="123"/>
    </row>
    <row r="2" spans="1:12" ht="30.75" customHeight="1" x14ac:dyDescent="0.3">
      <c r="A2" s="116"/>
      <c r="L2" s="123"/>
    </row>
    <row r="3" spans="1:12" ht="30.75" customHeight="1" x14ac:dyDescent="0.3">
      <c r="A3" s="116"/>
      <c r="C3" s="12"/>
      <c r="L3" s="123"/>
    </row>
    <row r="4" spans="1:12" ht="30.75" customHeight="1" x14ac:dyDescent="0.3">
      <c r="A4" s="116"/>
      <c r="L4" s="123"/>
    </row>
    <row r="5" spans="1:12" s="3" customFormat="1" ht="36.6" x14ac:dyDescent="0.3">
      <c r="C5" s="1"/>
      <c r="D5" s="1"/>
      <c r="E5" s="1"/>
      <c r="F5" s="2"/>
      <c r="G5" s="2"/>
      <c r="H5" s="1"/>
      <c r="I5" s="1"/>
      <c r="J5" s="1"/>
      <c r="K5" s="1"/>
      <c r="L5" s="234"/>
    </row>
    <row r="6" spans="1:12" s="3" customFormat="1" ht="36.6" x14ac:dyDescent="0.7">
      <c r="B6" s="120"/>
      <c r="C6" s="120"/>
      <c r="D6" s="1"/>
      <c r="E6" s="1"/>
      <c r="G6" s="2"/>
      <c r="H6" s="1"/>
      <c r="K6" s="1"/>
      <c r="L6" s="234"/>
    </row>
    <row r="7" spans="1:12" s="4" customFormat="1" ht="32.25" customHeight="1" x14ac:dyDescent="0.7">
      <c r="B7" s="121"/>
      <c r="C7" s="313" t="str">
        <f>IF(Intro!F8="","",Intro!F8)</f>
        <v>UO</v>
      </c>
      <c r="D7" s="313"/>
      <c r="E7" s="313"/>
      <c r="F7" s="313"/>
      <c r="G7" s="20" t="str">
        <f>IF(COUNTIF(J13:J34,"P")&gt;0,"VERIFIQUE ERROS","")</f>
        <v/>
      </c>
      <c r="H7" s="260" t="s">
        <v>518</v>
      </c>
      <c r="J7" s="28"/>
      <c r="L7" s="125"/>
    </row>
    <row r="8" spans="1:12" s="4" customFormat="1" ht="14.25" customHeight="1" x14ac:dyDescent="0.3">
      <c r="C8" s="6"/>
      <c r="D8" s="6"/>
      <c r="E8" s="6"/>
      <c r="F8" s="7"/>
      <c r="G8" s="7"/>
      <c r="L8" s="125"/>
    </row>
    <row r="9" spans="1:12" s="4" customFormat="1" ht="42" customHeight="1" x14ac:dyDescent="0.3">
      <c r="B9" s="263" t="s">
        <v>665</v>
      </c>
      <c r="C9" s="35"/>
      <c r="D9" s="35"/>
      <c r="E9" s="36"/>
      <c r="F9" s="37"/>
      <c r="G9" s="35"/>
      <c r="H9" s="36"/>
      <c r="J9" s="125"/>
    </row>
    <row r="10" spans="1:12" s="4" customFormat="1" ht="4.5" customHeight="1" x14ac:dyDescent="0.3">
      <c r="B10" s="9"/>
      <c r="C10" s="9"/>
      <c r="D10" s="9"/>
      <c r="E10" s="10"/>
      <c r="F10" s="7"/>
      <c r="G10" s="7"/>
      <c r="H10" s="8"/>
      <c r="J10" s="125"/>
    </row>
    <row r="11" spans="1:12" s="4" customFormat="1" ht="15.75" customHeight="1" x14ac:dyDescent="0.3">
      <c r="B11" s="309" t="s">
        <v>519</v>
      </c>
      <c r="C11" s="406" t="s">
        <v>416</v>
      </c>
      <c r="D11" s="304" t="s">
        <v>26</v>
      </c>
      <c r="E11" s="311" t="s">
        <v>338</v>
      </c>
      <c r="F11" s="311" t="s">
        <v>28</v>
      </c>
      <c r="G11" s="311" t="s">
        <v>29</v>
      </c>
      <c r="H11" s="304" t="s">
        <v>30</v>
      </c>
      <c r="J11" s="125"/>
    </row>
    <row r="12" spans="1:12" s="4" customFormat="1" ht="29.25" customHeight="1" x14ac:dyDescent="0.3">
      <c r="B12" s="310"/>
      <c r="C12" s="407"/>
      <c r="D12" s="305"/>
      <c r="E12" s="312"/>
      <c r="F12" s="312"/>
      <c r="G12" s="312"/>
      <c r="H12" s="305"/>
      <c r="J12" s="125"/>
    </row>
    <row r="13" spans="1:12" s="4" customFormat="1" ht="34.5" customHeight="1" x14ac:dyDescent="0.3">
      <c r="B13" s="306" t="s">
        <v>663</v>
      </c>
      <c r="C13" s="194"/>
      <c r="D13" s="291" t="s">
        <v>53</v>
      </c>
      <c r="E13" s="109"/>
      <c r="F13" s="187"/>
      <c r="G13" s="141"/>
      <c r="H13" s="111"/>
      <c r="I13" s="30" t="str">
        <f>IF(E13="","",IF(#REF!="","Preencha SU/Unidade",IF(C13="","Preencha SU/Unidade","")))</f>
        <v/>
      </c>
      <c r="J13" s="40"/>
    </row>
    <row r="14" spans="1:12" s="4" customFormat="1" ht="34.5" customHeight="1" x14ac:dyDescent="0.3">
      <c r="B14" s="307"/>
      <c r="C14" s="137"/>
      <c r="D14" s="292" t="s">
        <v>53</v>
      </c>
      <c r="E14" s="106"/>
      <c r="F14" s="190"/>
      <c r="G14" s="140"/>
      <c r="H14" s="112"/>
      <c r="I14" s="30" t="str">
        <f>IF(E14="","",IF(#REF!="","Preencha SU/Unidade",IF(C14="","Preencha SU/Unidade","")))</f>
        <v/>
      </c>
      <c r="J14" s="40" t="str">
        <f t="shared" ref="J14:J34" si="0">LEFT(I14,1)</f>
        <v/>
      </c>
    </row>
    <row r="15" spans="1:12" s="4" customFormat="1" ht="34.5" customHeight="1" x14ac:dyDescent="0.3">
      <c r="B15" s="307"/>
      <c r="C15" s="144"/>
      <c r="D15" s="293" t="s">
        <v>53</v>
      </c>
      <c r="E15" s="200"/>
      <c r="F15" s="192"/>
      <c r="G15" s="199"/>
      <c r="H15" s="201"/>
      <c r="I15" s="30" t="str">
        <f>IF(E15="","",IF(#REF!="","Preencha SU/Unidade",IF(C15="","Preencha SU/Unidade","")))</f>
        <v/>
      </c>
      <c r="J15" s="40" t="str">
        <f t="shared" si="0"/>
        <v/>
      </c>
    </row>
    <row r="16" spans="1:12" s="4" customFormat="1" ht="34.5" customHeight="1" x14ac:dyDescent="0.3">
      <c r="B16" s="306" t="s">
        <v>664</v>
      </c>
      <c r="C16" s="194"/>
      <c r="D16" s="187"/>
      <c r="E16" s="109"/>
      <c r="F16" s="187"/>
      <c r="G16" s="141"/>
      <c r="H16" s="111"/>
      <c r="I16" s="30" t="str">
        <f>IF(E16="","",IF(#REF!="","Preencha SU/Unidade",IF(C16="","Preencha SU/Unidade","")))</f>
        <v/>
      </c>
      <c r="J16" s="40" t="str">
        <f t="shared" si="0"/>
        <v/>
      </c>
    </row>
    <row r="17" spans="2:11" s="4" customFormat="1" ht="34.5" customHeight="1" x14ac:dyDescent="0.3">
      <c r="B17" s="307"/>
      <c r="C17" s="137"/>
      <c r="D17" s="190"/>
      <c r="E17" s="106"/>
      <c r="F17" s="190"/>
      <c r="G17" s="140"/>
      <c r="H17" s="112"/>
      <c r="I17" s="30" t="str">
        <f>IF(E17="","",IF(#REF!="","Preencha SU/Unidade",IF(C17="","Preencha SU/Unidade","")))</f>
        <v/>
      </c>
      <c r="J17" s="40" t="str">
        <f t="shared" si="0"/>
        <v/>
      </c>
    </row>
    <row r="18" spans="2:11" s="4" customFormat="1" ht="34.5" customHeight="1" x14ac:dyDescent="0.3">
      <c r="B18" s="308"/>
      <c r="C18" s="138"/>
      <c r="D18" s="211"/>
      <c r="E18" s="107"/>
      <c r="F18" s="211"/>
      <c r="G18" s="85"/>
      <c r="H18" s="108"/>
      <c r="I18" s="30" t="str">
        <f>IF(E18="","",IF(#REF!="","Preencha SU/Unidade",IF(C18="","Preencha SU/Unidade","")))</f>
        <v/>
      </c>
      <c r="J18" s="40" t="str">
        <f t="shared" si="0"/>
        <v/>
      </c>
    </row>
    <row r="19" spans="2:11" ht="25.5" customHeight="1" x14ac:dyDescent="0.3">
      <c r="E19" s="10"/>
      <c r="F19" s="7"/>
      <c r="G19" s="7"/>
      <c r="J19" s="40" t="str">
        <f t="shared" si="0"/>
        <v/>
      </c>
      <c r="K19" s="12"/>
    </row>
    <row r="20" spans="2:11" s="4" customFormat="1" ht="42" customHeight="1" x14ac:dyDescent="0.3">
      <c r="B20" s="263" t="s">
        <v>666</v>
      </c>
      <c r="C20" s="35"/>
      <c r="D20" s="35"/>
      <c r="E20" s="36"/>
      <c r="F20" s="37"/>
      <c r="G20" s="35"/>
      <c r="H20" s="36"/>
      <c r="J20" s="40" t="str">
        <f t="shared" si="0"/>
        <v/>
      </c>
    </row>
    <row r="21" spans="2:11" s="4" customFormat="1" ht="4.5" customHeight="1" x14ac:dyDescent="0.3">
      <c r="B21" s="9"/>
      <c r="C21" s="9"/>
      <c r="D21" s="9"/>
      <c r="E21" s="10"/>
      <c r="F21" s="7"/>
      <c r="G21" s="7"/>
      <c r="H21" s="8"/>
      <c r="J21" s="40" t="str">
        <f t="shared" si="0"/>
        <v/>
      </c>
    </row>
    <row r="22" spans="2:11" s="4" customFormat="1" ht="15.75" customHeight="1" x14ac:dyDescent="0.3">
      <c r="B22" s="309" t="s">
        <v>520</v>
      </c>
      <c r="C22" s="311" t="s">
        <v>361</v>
      </c>
      <c r="D22" s="304" t="s">
        <v>26</v>
      </c>
      <c r="E22" s="311" t="s">
        <v>338</v>
      </c>
      <c r="F22" s="311" t="s">
        <v>28</v>
      </c>
      <c r="G22" s="311" t="s">
        <v>29</v>
      </c>
      <c r="H22" s="304" t="s">
        <v>30</v>
      </c>
      <c r="J22" s="40" t="str">
        <f t="shared" si="0"/>
        <v/>
      </c>
    </row>
    <row r="23" spans="2:11" s="4" customFormat="1" ht="29.25" customHeight="1" x14ac:dyDescent="0.3">
      <c r="B23" s="310"/>
      <c r="C23" s="312"/>
      <c r="D23" s="305"/>
      <c r="E23" s="312"/>
      <c r="F23" s="312"/>
      <c r="G23" s="312"/>
      <c r="H23" s="305"/>
      <c r="J23" s="40" t="str">
        <f t="shared" si="0"/>
        <v/>
      </c>
    </row>
    <row r="24" spans="2:11" s="4" customFormat="1" ht="76.5" customHeight="1" x14ac:dyDescent="0.3">
      <c r="B24" s="250" t="s">
        <v>667</v>
      </c>
      <c r="C24" s="94" t="s">
        <v>402</v>
      </c>
      <c r="D24" s="294" t="s">
        <v>53</v>
      </c>
      <c r="E24" s="115"/>
      <c r="F24" s="58"/>
      <c r="G24" s="80"/>
      <c r="H24" s="81"/>
      <c r="I24" s="122" t="str">
        <f>IF(E24="","",IF(D24="","Preencha Unidades",""))</f>
        <v/>
      </c>
      <c r="J24" s="40" t="str">
        <f t="shared" si="0"/>
        <v/>
      </c>
    </row>
    <row r="25" spans="2:11" s="4" customFormat="1" ht="76.5" customHeight="1" x14ac:dyDescent="0.3">
      <c r="B25" s="251" t="s">
        <v>668</v>
      </c>
      <c r="C25" s="220" t="s">
        <v>418</v>
      </c>
      <c r="D25" s="221"/>
      <c r="E25" s="222"/>
      <c r="F25" s="92"/>
      <c r="G25" s="93"/>
      <c r="H25" s="79"/>
      <c r="I25" s="122" t="str">
        <f>IF(E25="","",IF(D25="","Preencha Unidades",""))</f>
        <v/>
      </c>
      <c r="J25" s="40" t="str">
        <f t="shared" si="0"/>
        <v/>
      </c>
    </row>
    <row r="26" spans="2:11" s="101" customFormat="1" ht="4.5" customHeight="1" x14ac:dyDescent="0.35">
      <c r="J26" s="40" t="str">
        <f t="shared" si="0"/>
        <v/>
      </c>
    </row>
    <row r="27" spans="2:11" s="4" customFormat="1" ht="15.75" customHeight="1" x14ac:dyDescent="0.3">
      <c r="B27" s="309" t="s">
        <v>521</v>
      </c>
      <c r="C27" s="51" t="s">
        <v>361</v>
      </c>
      <c r="D27" s="304" t="s">
        <v>26</v>
      </c>
      <c r="E27" s="311" t="s">
        <v>338</v>
      </c>
      <c r="F27" s="311" t="s">
        <v>28</v>
      </c>
      <c r="G27" s="311" t="s">
        <v>29</v>
      </c>
      <c r="H27" s="304" t="s">
        <v>30</v>
      </c>
      <c r="J27" s="40" t="str">
        <f t="shared" si="0"/>
        <v/>
      </c>
    </row>
    <row r="28" spans="2:11" s="4" customFormat="1" ht="29.25" customHeight="1" x14ac:dyDescent="0.3">
      <c r="B28" s="310"/>
      <c r="C28" s="54"/>
      <c r="D28" s="305"/>
      <c r="E28" s="312"/>
      <c r="F28" s="312"/>
      <c r="G28" s="312"/>
      <c r="H28" s="305"/>
      <c r="J28" s="40" t="str">
        <f t="shared" si="0"/>
        <v/>
      </c>
    </row>
    <row r="29" spans="2:11" s="4" customFormat="1" ht="35.25" customHeight="1" x14ac:dyDescent="0.3">
      <c r="B29" s="342" t="s">
        <v>669</v>
      </c>
      <c r="C29" s="194"/>
      <c r="D29" s="186"/>
      <c r="E29" s="109"/>
      <c r="F29" s="187"/>
      <c r="G29" s="141"/>
      <c r="H29" s="111"/>
      <c r="I29" s="30" t="str">
        <f>IF(E29="","",IF(#REF!="","Preencha Combustível/Unidade",IF(C29="","Preencha Combustível/Unidade","")))</f>
        <v/>
      </c>
      <c r="J29" s="40" t="str">
        <f t="shared" si="0"/>
        <v/>
      </c>
    </row>
    <row r="30" spans="2:11" s="4" customFormat="1" ht="35.25" customHeight="1" x14ac:dyDescent="0.3">
      <c r="B30" s="342"/>
      <c r="C30" s="137"/>
      <c r="D30" s="189"/>
      <c r="E30" s="106"/>
      <c r="F30" s="190"/>
      <c r="G30" s="140"/>
      <c r="H30" s="112"/>
      <c r="I30" s="30" t="str">
        <f>IF(E30="","",IF(#REF!="","Preencha Combustível/Unidade",IF(C30="","Preencha Combustível/Unidade","")))</f>
        <v/>
      </c>
      <c r="J30" s="40" t="str">
        <f t="shared" si="0"/>
        <v/>
      </c>
    </row>
    <row r="31" spans="2:11" s="4" customFormat="1" ht="35.25" customHeight="1" x14ac:dyDescent="0.3">
      <c r="B31" s="342"/>
      <c r="C31" s="138"/>
      <c r="D31" s="212"/>
      <c r="E31" s="107"/>
      <c r="F31" s="211"/>
      <c r="G31" s="85"/>
      <c r="H31" s="108"/>
      <c r="I31" s="30" t="str">
        <f>IF(E31="","",IF(#REF!="","Preencha Combustível/Unidade",IF(C31="","Preencha Combustível/Unidade","")))</f>
        <v/>
      </c>
      <c r="J31" s="40" t="str">
        <f t="shared" si="0"/>
        <v/>
      </c>
    </row>
    <row r="32" spans="2:11" s="4" customFormat="1" ht="56.25" customHeight="1" x14ac:dyDescent="0.3">
      <c r="B32" s="60" t="s">
        <v>670</v>
      </c>
      <c r="C32" s="97" t="s">
        <v>420</v>
      </c>
      <c r="D32" s="64" t="s">
        <v>53</v>
      </c>
      <c r="E32" s="225"/>
      <c r="F32" s="89"/>
      <c r="G32" s="90"/>
      <c r="H32" s="100"/>
      <c r="J32" s="40" t="str">
        <f t="shared" si="0"/>
        <v/>
      </c>
    </row>
    <row r="33" spans="2:10" s="4" customFormat="1" ht="35.25" customHeight="1" x14ac:dyDescent="0.3">
      <c r="B33" s="408" t="s">
        <v>671</v>
      </c>
      <c r="C33" s="223"/>
      <c r="D33" s="224" t="s">
        <v>39</v>
      </c>
      <c r="E33" s="102"/>
      <c r="F33" s="216"/>
      <c r="G33" s="139"/>
      <c r="H33" s="217"/>
      <c r="I33" s="30" t="str">
        <f>IF(E33="","",IF(C33="","Preencha F-Gas",""))</f>
        <v/>
      </c>
      <c r="J33" s="40" t="str">
        <f t="shared" si="0"/>
        <v/>
      </c>
    </row>
    <row r="34" spans="2:10" s="4" customFormat="1" ht="35.25" customHeight="1" x14ac:dyDescent="0.3">
      <c r="B34" s="364"/>
      <c r="C34" s="218"/>
      <c r="D34" s="219" t="s">
        <v>39</v>
      </c>
      <c r="E34" s="104"/>
      <c r="F34" s="211"/>
      <c r="G34" s="85"/>
      <c r="H34" s="108"/>
      <c r="I34" s="30" t="str">
        <f>IF(E34="","",IF(C34="","Preencha F-Gas",""))</f>
        <v/>
      </c>
      <c r="J34" s="40" t="str">
        <f t="shared" si="0"/>
        <v/>
      </c>
    </row>
    <row r="35" spans="2:10" ht="25.5" customHeight="1" x14ac:dyDescent="0.3"/>
    <row r="120" spans="1:17" hidden="1" x14ac:dyDescent="0.3"/>
    <row r="121" spans="1:17" hidden="1" x14ac:dyDescent="0.3"/>
    <row r="122" spans="1:17" hidden="1" x14ac:dyDescent="0.3"/>
    <row r="123" spans="1:17" s="7" customFormat="1" ht="31.2" hidden="1" x14ac:dyDescent="0.3">
      <c r="A123" s="12"/>
      <c r="B123" s="5" t="s">
        <v>421</v>
      </c>
      <c r="C123" s="5" t="s">
        <v>422</v>
      </c>
      <c r="D123" s="5" t="s">
        <v>36</v>
      </c>
      <c r="E123" s="9" t="s">
        <v>435</v>
      </c>
      <c r="F123" s="5" t="s">
        <v>379</v>
      </c>
      <c r="G123" s="5" t="s">
        <v>36</v>
      </c>
      <c r="H123" s="7" t="s">
        <v>53</v>
      </c>
      <c r="I123" s="13" t="s">
        <v>423</v>
      </c>
      <c r="J123" s="7" t="s">
        <v>380</v>
      </c>
      <c r="K123" s="7" t="s">
        <v>381</v>
      </c>
      <c r="L123" s="12"/>
      <c r="M123" s="5" t="s">
        <v>36</v>
      </c>
      <c r="N123" s="5" t="s">
        <v>36</v>
      </c>
      <c r="O123" s="5" t="s">
        <v>36</v>
      </c>
      <c r="P123" s="7" t="s">
        <v>36</v>
      </c>
      <c r="Q123" s="5" t="s">
        <v>36</v>
      </c>
    </row>
    <row r="124" spans="1:17" s="7" customFormat="1" ht="46.8" hidden="1" x14ac:dyDescent="0.3">
      <c r="A124" s="12"/>
      <c r="B124" s="5" t="s">
        <v>39</v>
      </c>
      <c r="C124" s="5" t="s">
        <v>424</v>
      </c>
      <c r="D124" s="5" t="s">
        <v>40</v>
      </c>
      <c r="E124" s="9" t="s">
        <v>437</v>
      </c>
      <c r="F124" s="5" t="s">
        <v>384</v>
      </c>
      <c r="G124" s="5" t="s">
        <v>42</v>
      </c>
      <c r="I124" s="13" t="s">
        <v>425</v>
      </c>
      <c r="J124" s="7" t="s">
        <v>386</v>
      </c>
      <c r="K124" s="7" t="s">
        <v>387</v>
      </c>
      <c r="L124" s="12"/>
      <c r="M124" s="5" t="s">
        <v>40</v>
      </c>
      <c r="N124" s="5" t="s">
        <v>40</v>
      </c>
      <c r="O124" s="5" t="s">
        <v>71</v>
      </c>
      <c r="P124" s="7" t="s">
        <v>40</v>
      </c>
      <c r="Q124" s="5" t="s">
        <v>40</v>
      </c>
    </row>
    <row r="125" spans="1:17" s="7" customFormat="1" ht="46.8" hidden="1" x14ac:dyDescent="0.3">
      <c r="A125" s="12"/>
      <c r="B125" s="5" t="s">
        <v>53</v>
      </c>
      <c r="C125" s="5" t="s">
        <v>426</v>
      </c>
      <c r="D125" s="5" t="s">
        <v>45</v>
      </c>
      <c r="E125" s="9" t="s">
        <v>439</v>
      </c>
      <c r="F125" s="5" t="s">
        <v>390</v>
      </c>
      <c r="G125" s="5" t="s">
        <v>47</v>
      </c>
      <c r="I125" s="13" t="s">
        <v>427</v>
      </c>
      <c r="J125" s="7" t="s">
        <v>392</v>
      </c>
      <c r="L125" s="12"/>
      <c r="M125" s="5" t="s">
        <v>45</v>
      </c>
      <c r="N125" s="5" t="s">
        <v>407</v>
      </c>
      <c r="O125" s="5" t="s">
        <v>408</v>
      </c>
      <c r="P125" s="7" t="s">
        <v>45</v>
      </c>
      <c r="Q125" s="5" t="s">
        <v>45</v>
      </c>
    </row>
    <row r="126" spans="1:17" s="7" customFormat="1" ht="31.2" hidden="1" x14ac:dyDescent="0.3">
      <c r="A126" s="12"/>
      <c r="B126" s="5" t="s">
        <v>56</v>
      </c>
      <c r="C126" s="5"/>
      <c r="D126" s="5" t="s">
        <v>47</v>
      </c>
      <c r="E126" s="9" t="s">
        <v>409</v>
      </c>
      <c r="F126" s="5" t="s">
        <v>393</v>
      </c>
      <c r="G126" s="5" t="s">
        <v>51</v>
      </c>
      <c r="H126" s="7" t="s">
        <v>53</v>
      </c>
      <c r="I126" s="13" t="s">
        <v>428</v>
      </c>
      <c r="J126" s="7" t="s">
        <v>394</v>
      </c>
      <c r="L126" s="12"/>
      <c r="M126" s="5" t="s">
        <v>407</v>
      </c>
      <c r="N126" s="5" t="s">
        <v>410</v>
      </c>
      <c r="O126" s="7" t="s">
        <v>407</v>
      </c>
      <c r="P126" s="5" t="s">
        <v>410</v>
      </c>
      <c r="Q126" s="7" t="s">
        <v>407</v>
      </c>
    </row>
    <row r="127" spans="1:17" s="7" customFormat="1" ht="31.2" hidden="1" x14ac:dyDescent="0.3">
      <c r="A127" s="12"/>
      <c r="B127" s="13" t="s">
        <v>385</v>
      </c>
      <c r="C127" s="5"/>
      <c r="D127" s="5" t="s">
        <v>51</v>
      </c>
      <c r="E127" s="9" t="s">
        <v>440</v>
      </c>
      <c r="F127" s="5" t="s">
        <v>395</v>
      </c>
      <c r="G127" s="10"/>
      <c r="H127" s="7" t="s">
        <v>351</v>
      </c>
      <c r="I127" s="13" t="s">
        <v>429</v>
      </c>
      <c r="J127" s="7" t="s">
        <v>258</v>
      </c>
      <c r="L127" s="12"/>
      <c r="M127" s="5" t="s">
        <v>410</v>
      </c>
      <c r="N127" s="5"/>
      <c r="O127" s="5" t="s">
        <v>410</v>
      </c>
      <c r="Q127" s="5" t="s">
        <v>410</v>
      </c>
    </row>
    <row r="128" spans="1:17" s="7" customFormat="1" ht="31.2" hidden="1" x14ac:dyDescent="0.3">
      <c r="A128" s="12"/>
      <c r="B128" s="5"/>
      <c r="C128" s="5"/>
      <c r="D128" s="5"/>
      <c r="E128" s="9" t="s">
        <v>441</v>
      </c>
      <c r="F128" s="5" t="s">
        <v>396</v>
      </c>
      <c r="G128" s="10"/>
      <c r="I128" s="13" t="s">
        <v>430</v>
      </c>
      <c r="L128" s="12"/>
      <c r="N128" s="5" t="s">
        <v>36</v>
      </c>
    </row>
    <row r="129" spans="1:14" s="7" customFormat="1" ht="31.2" hidden="1" x14ac:dyDescent="0.3">
      <c r="A129" s="12"/>
      <c r="B129" s="5"/>
      <c r="C129" s="5"/>
      <c r="D129" s="5"/>
      <c r="E129" s="5"/>
      <c r="F129" s="10"/>
      <c r="G129" s="10"/>
      <c r="I129" s="13" t="s">
        <v>431</v>
      </c>
      <c r="L129" s="12"/>
      <c r="N129" s="5" t="s">
        <v>40</v>
      </c>
    </row>
    <row r="130" spans="1:14" s="7" customFormat="1" ht="31.2" hidden="1" x14ac:dyDescent="0.3">
      <c r="A130" s="12"/>
      <c r="B130" s="5"/>
      <c r="C130" s="5"/>
      <c r="D130" s="5"/>
      <c r="E130" s="5"/>
      <c r="F130" s="10"/>
      <c r="G130" s="10"/>
      <c r="I130" s="13" t="s">
        <v>432</v>
      </c>
      <c r="L130" s="12"/>
      <c r="M130" s="12"/>
      <c r="N130" s="5" t="s">
        <v>433</v>
      </c>
    </row>
    <row r="131" spans="1:14" ht="31.2" hidden="1" x14ac:dyDescent="0.3">
      <c r="I131" s="13" t="s">
        <v>434</v>
      </c>
      <c r="N131" s="5" t="s">
        <v>410</v>
      </c>
    </row>
    <row r="132" spans="1:14" hidden="1" x14ac:dyDescent="0.3">
      <c r="I132" s="13" t="s">
        <v>436</v>
      </c>
      <c r="N132" s="12" t="s">
        <v>258</v>
      </c>
    </row>
    <row r="133" spans="1:14" hidden="1" x14ac:dyDescent="0.3">
      <c r="I133" s="13" t="s">
        <v>438</v>
      </c>
    </row>
    <row r="134" spans="1:14" hidden="1" x14ac:dyDescent="0.3"/>
    <row r="135" spans="1:14" hidden="1" x14ac:dyDescent="0.3"/>
    <row r="136" spans="1:14" hidden="1" x14ac:dyDescent="0.3"/>
    <row r="137" spans="1:14" hidden="1" x14ac:dyDescent="0.3"/>
    <row r="138" spans="1:14" hidden="1" x14ac:dyDescent="0.3"/>
    <row r="139" spans="1:14" hidden="1" x14ac:dyDescent="0.3"/>
  </sheetData>
  <sheetProtection algorithmName="SHA-512" hashValue="QsFhc/M7jkMJZK2DxxHRYsS9FgsYa0oLZF23uYyWnwI/P0mc+bnOgaj/GPMjxacef6e304Ft0FLsxSm47+F1TA==" saltValue="HF4liLAL904ppF8qcrHh5w==" spinCount="100000" sheet="1" selectLockedCells="1"/>
  <mergeCells count="25">
    <mergeCell ref="B33:B34"/>
    <mergeCell ref="D22:D23"/>
    <mergeCell ref="B27:B28"/>
    <mergeCell ref="D27:D28"/>
    <mergeCell ref="B29:B31"/>
    <mergeCell ref="F27:F28"/>
    <mergeCell ref="G27:G28"/>
    <mergeCell ref="H27:H28"/>
    <mergeCell ref="E27:E28"/>
    <mergeCell ref="G11:G12"/>
    <mergeCell ref="H11:H12"/>
    <mergeCell ref="G22:G23"/>
    <mergeCell ref="H22:H23"/>
    <mergeCell ref="F22:F23"/>
    <mergeCell ref="F11:F12"/>
    <mergeCell ref="C7:F7"/>
    <mergeCell ref="D11:D12"/>
    <mergeCell ref="C11:C12"/>
    <mergeCell ref="B16:B18"/>
    <mergeCell ref="B22:B23"/>
    <mergeCell ref="B11:B12"/>
    <mergeCell ref="B13:B15"/>
    <mergeCell ref="C22:C23"/>
    <mergeCell ref="E11:E12"/>
    <mergeCell ref="E22:E23"/>
  </mergeCells>
  <phoneticPr fontId="6" type="noConversion"/>
  <conditionalFormatting sqref="E13">
    <cfRule type="expression" dxfId="11" priority="8">
      <formula>$D$13="% do consumo total"</formula>
    </cfRule>
  </conditionalFormatting>
  <conditionalFormatting sqref="E14">
    <cfRule type="expression" dxfId="10" priority="7">
      <formula>$D$14="% do consumo total"</formula>
    </cfRule>
  </conditionalFormatting>
  <conditionalFormatting sqref="E15">
    <cfRule type="expression" dxfId="9" priority="6">
      <formula>$D$15="% do consumo total"</formula>
    </cfRule>
  </conditionalFormatting>
  <conditionalFormatting sqref="E16">
    <cfRule type="expression" dxfId="8" priority="5">
      <formula>$D$16="% do consumo total"</formula>
    </cfRule>
  </conditionalFormatting>
  <conditionalFormatting sqref="E17">
    <cfRule type="expression" dxfId="7" priority="4">
      <formula>$D$17="% do consumo total"</formula>
    </cfRule>
  </conditionalFormatting>
  <conditionalFormatting sqref="E18">
    <cfRule type="expression" dxfId="6" priority="3">
      <formula>$D$18="% do consumo total"</formula>
    </cfRule>
  </conditionalFormatting>
  <conditionalFormatting sqref="E24">
    <cfRule type="expression" dxfId="5" priority="2">
      <formula>$D$24="% do consumo total"</formula>
    </cfRule>
  </conditionalFormatting>
  <conditionalFormatting sqref="E25">
    <cfRule type="expression" dxfId="4" priority="1">
      <formula>$D$25="% do consumo total"</formula>
    </cfRule>
  </conditionalFormatting>
  <conditionalFormatting sqref="I13:I18">
    <cfRule type="containsText" dxfId="3" priority="15" operator="containsText" text="SU">
      <formula>NOT(ISERROR(SEARCH("SU",I13)))</formula>
    </cfRule>
  </conditionalFormatting>
  <conditionalFormatting sqref="I24:I25">
    <cfRule type="containsText" dxfId="2" priority="12" operator="containsText" text="Unidades">
      <formula>NOT(ISERROR(SEARCH("Unidades",I24)))</formula>
    </cfRule>
  </conditionalFormatting>
  <conditionalFormatting sqref="I29:I31">
    <cfRule type="containsText" dxfId="1" priority="14" operator="containsText" text="Combustível">
      <formula>NOT(ISERROR(SEARCH("Combustível",I29)))</formula>
    </cfRule>
  </conditionalFormatting>
  <conditionalFormatting sqref="I33:I34">
    <cfRule type="containsText" dxfId="0" priority="13" operator="containsText" text="Gas">
      <formula>NOT(ISERROR(SEARCH("Gas",I33)))</formula>
    </cfRule>
  </conditionalFormatting>
  <dataValidations xWindow="574" yWindow="649" count="9">
    <dataValidation allowBlank="1" showErrorMessage="1" promptTitle="asdfadsfasdfasfd" prompt="asdfdfadsfasfdasdfsf_x000a_asdfadsfasdfasfdasfd_x000a_asdfasdfasdfasdfasdf" sqref="D24 D13:D15" xr:uid="{195293FC-A22A-481C-A4A8-ACF39FE2E647}"/>
    <dataValidation type="list" allowBlank="1" showInputMessage="1" showErrorMessage="1" sqref="F24:F25 F13:F18" xr:uid="{3764CEF3-C130-4F6D-B66A-286D561F689D}">
      <formula1>$J$123:$J$127</formula1>
    </dataValidation>
    <dataValidation allowBlank="1" showErrorMessage="1" promptTitle="shgsdfhsfh" prompt="shsf fgfghfghfhsfhfhhf_x000a_sdfh sfdh sfdh sfdh sfd sh_x000a_sdf h sdfh sdfh sfdh sfdh _x000a_s dfhsdfh sh sh sh sf hsf" sqref="C13:C18" xr:uid="{DBEC11EC-E799-4573-A8D1-097067B318EB}"/>
    <dataValidation allowBlank="1" showErrorMessage="1" sqref="D32:D34" xr:uid="{E200C3DF-30B9-41C0-B11E-5AB754F0A246}"/>
    <dataValidation type="list" allowBlank="1" showErrorMessage="1" promptTitle="shgsdfhsfh" prompt="shsf fgfghfghfhsfhfhhf_x000a_sdfh sfdh sfdh sfdh sfd sh_x000a_sdf h sdfh sdfh sfdh sfdh _x000a_s dfhsdfh sh sh sh sf hsf" sqref="C29:C31" xr:uid="{AA025CAE-C381-4044-BFC5-F6785FEADAF4}">
      <formula1>$E$123:$E$128</formula1>
    </dataValidation>
    <dataValidation type="decimal" operator="greaterThan" allowBlank="1" showErrorMessage="1" sqref="E29:E34 E24:E25 E13:E18" xr:uid="{CDF50F9B-C306-49CD-B644-2FDFAD788AD0}">
      <formula1>0</formula1>
    </dataValidation>
    <dataValidation type="list" allowBlank="1" showErrorMessage="1" sqref="F29:F34" xr:uid="{E12E15CE-CD81-4775-BCC8-0282FE94BB7C}">
      <formula1>$N$128:$N$132</formula1>
    </dataValidation>
    <dataValidation type="list" allowBlank="1" showErrorMessage="1" promptTitle="asdfadsfasdfasfd" prompt="asdfdfadsfasfdasdfsf_x000a_asdfadsfasdfasfdasfd_x000a_asdfasdfasdfasdfasdf" sqref="D16:D18" xr:uid="{DC308971-5875-4153-850E-02C1DE59DD04}">
      <formula1>$H$126:$H$127</formula1>
    </dataValidation>
    <dataValidation type="list" allowBlank="1" showErrorMessage="1" promptTitle="asdfadsfasdfasfd" prompt="asdfdfadsfasfdasdfsf_x000a_asdfadsfasdfasfdasfd_x000a_asdfasdfasdfasdfasdf" sqref="D25" xr:uid="{C3F00C89-90C5-4CCE-B80E-2505A38D69D5}">
      <formula1>$H$12:$H$126</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xWindow="574" yWindow="649" count="2">
        <x14:dataValidation type="list" allowBlank="1" showErrorMessage="1" promptTitle="asdfadsfasdfasfd" prompt="asdfdfadsfasfdasdfsf_x000a_asdfadsfasdfasfdasfd_x000a_asdfasdfasdfasdfasdf" xr:uid="{AB539BD6-1C2F-41EE-BFC0-A23292EE8ECF}">
          <x14:formula1>
            <xm:f>'Energia (2)'!$B$212:$B$217</xm:f>
          </x14:formula1>
          <xm:sqref>D29:D31</xm:sqref>
        </x14:dataValidation>
        <x14:dataValidation type="list" allowBlank="1" showErrorMessage="1" promptTitle="shgsdfhsfh" prompt="shsf fgfghfghfhsfhfhhf_x000a_sdfh sfdh sfdh sfdh sfd sh_x000a_sdf h sdfh sdfh sfdh sfdh _x000a_s dfhsdfh sh sh sh sf hsf" xr:uid="{C50DAD4D-9D66-4270-BCFC-569619ACA433}">
          <x14:formula1>
            <xm:f>'F-Gases'!$C$296:$C$411</xm:f>
          </x14:formula1>
          <xm:sqref>C33:C34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531D5-88B3-7B49-A85A-D2A2AF3F6015}">
  <sheetPr>
    <tabColor rgb="FFE6E145"/>
  </sheetPr>
  <dimension ref="A1:L221"/>
  <sheetViews>
    <sheetView workbookViewId="0">
      <selection activeCell="C13" sqref="C13"/>
    </sheetView>
  </sheetViews>
  <sheetFormatPr defaultColWidth="11" defaultRowHeight="15.6" x14ac:dyDescent="0.3"/>
  <cols>
    <col min="1" max="1" width="2.69921875" style="12" customWidth="1"/>
    <col min="2" max="2" width="36.19921875" style="5" customWidth="1"/>
    <col min="3" max="5" width="16.69921875" style="5" customWidth="1"/>
    <col min="6" max="7" width="16.69921875" style="10" customWidth="1"/>
    <col min="8" max="8" width="37" style="7" customWidth="1"/>
    <col min="9" max="9" width="29.19921875" style="7" customWidth="1"/>
    <col min="10" max="10" width="49.5" style="7" customWidth="1"/>
    <col min="11" max="11" width="28.19921875" style="7" customWidth="1"/>
    <col min="12" max="16384" width="11" style="12"/>
  </cols>
  <sheetData>
    <row r="1" spans="1:12" ht="26.25" customHeight="1" x14ac:dyDescent="0.3"/>
    <row r="2" spans="1:12" ht="30.75" customHeight="1" x14ac:dyDescent="0.3">
      <c r="A2" s="116"/>
    </row>
    <row r="3" spans="1:12" ht="30.75" customHeight="1" x14ac:dyDescent="0.3">
      <c r="A3" s="116"/>
      <c r="C3" s="12"/>
    </row>
    <row r="4" spans="1:12" ht="30.75" customHeight="1" x14ac:dyDescent="0.3">
      <c r="A4" s="116"/>
    </row>
    <row r="5" spans="1:12" s="3" customFormat="1" ht="36.6" x14ac:dyDescent="0.3">
      <c r="C5" s="1"/>
      <c r="D5" s="1"/>
      <c r="E5" s="1"/>
      <c r="F5" s="2"/>
      <c r="G5" s="2"/>
      <c r="H5" s="1"/>
      <c r="I5" s="1"/>
      <c r="J5" s="1"/>
      <c r="K5" s="1"/>
      <c r="L5" s="1"/>
    </row>
    <row r="6" spans="1:12" s="3" customFormat="1" ht="36.6" x14ac:dyDescent="0.7">
      <c r="B6" s="131"/>
      <c r="C6" s="120"/>
      <c r="D6" s="134"/>
      <c r="E6" s="134"/>
      <c r="F6" s="134"/>
      <c r="G6" s="2"/>
      <c r="H6" s="133"/>
      <c r="K6" s="1"/>
      <c r="L6" s="1"/>
    </row>
    <row r="7" spans="1:12" s="4" customFormat="1" ht="32.25" customHeight="1" x14ac:dyDescent="0.7">
      <c r="B7" s="132"/>
      <c r="C7" s="313" t="str">
        <f>IF(Intro!F8="","",Intro!F8)</f>
        <v>UO</v>
      </c>
      <c r="D7" s="313"/>
      <c r="E7" s="313"/>
      <c r="F7" s="313"/>
      <c r="G7" s="261" t="str">
        <f>IF(COUNTIF(I13:I20,"Preencha Combustível/Unidade")&gt;0,"VERIFIQUE ERROS","")</f>
        <v/>
      </c>
      <c r="H7" s="260" t="s">
        <v>23</v>
      </c>
    </row>
    <row r="8" spans="1:12" s="4" customFormat="1" ht="14.25" customHeight="1" x14ac:dyDescent="0.3">
      <c r="C8" s="6"/>
      <c r="D8" s="6"/>
      <c r="E8" s="6"/>
      <c r="F8" s="7"/>
      <c r="G8" s="7"/>
    </row>
    <row r="9" spans="1:12" s="4" customFormat="1" ht="42" customHeight="1" x14ac:dyDescent="0.3">
      <c r="B9" s="263" t="s">
        <v>526</v>
      </c>
      <c r="C9" s="35"/>
      <c r="D9" s="36"/>
      <c r="E9" s="36"/>
      <c r="F9" s="37"/>
      <c r="G9" s="35"/>
      <c r="H9" s="36"/>
    </row>
    <row r="10" spans="1:12" s="4" customFormat="1" ht="4.5" customHeight="1" x14ac:dyDescent="0.3">
      <c r="B10" s="9"/>
      <c r="C10" s="9"/>
      <c r="D10" s="10"/>
      <c r="E10" s="10"/>
      <c r="F10" s="7"/>
      <c r="G10" s="7"/>
      <c r="H10" s="8"/>
    </row>
    <row r="11" spans="1:12" s="4" customFormat="1" ht="9.75" customHeight="1" x14ac:dyDescent="0.3">
      <c r="B11" s="309" t="s">
        <v>24</v>
      </c>
      <c r="C11" s="311" t="s">
        <v>530</v>
      </c>
      <c r="D11" s="304" t="s">
        <v>26</v>
      </c>
      <c r="E11" s="311" t="s">
        <v>27</v>
      </c>
      <c r="F11" s="311" t="s">
        <v>28</v>
      </c>
      <c r="G11" s="311" t="s">
        <v>29</v>
      </c>
      <c r="H11" s="304" t="s">
        <v>30</v>
      </c>
    </row>
    <row r="12" spans="1:12" s="4" customFormat="1" ht="29.25" customHeight="1" x14ac:dyDescent="0.3">
      <c r="B12" s="310"/>
      <c r="C12" s="312"/>
      <c r="D12" s="305"/>
      <c r="E12" s="312"/>
      <c r="F12" s="312"/>
      <c r="G12" s="312"/>
      <c r="H12" s="305"/>
    </row>
    <row r="13" spans="1:12" s="4" customFormat="1" ht="28.5" customHeight="1" x14ac:dyDescent="0.3">
      <c r="B13" s="306" t="s">
        <v>442</v>
      </c>
      <c r="C13" s="187"/>
      <c r="D13" s="67" t="s">
        <v>53</v>
      </c>
      <c r="E13" s="186"/>
      <c r="F13" s="187"/>
      <c r="G13" s="195"/>
      <c r="H13" s="174"/>
      <c r="I13" s="30" t="str">
        <f t="shared" ref="I13:I33" si="0">IF(E13="","",IF(D13="","Preencha Combustível/Unidade",IF(C13="","Preencha Combustível/Unidade","")))</f>
        <v/>
      </c>
    </row>
    <row r="14" spans="1:12" s="4" customFormat="1" ht="28.5" customHeight="1" x14ac:dyDescent="0.3">
      <c r="B14" s="307"/>
      <c r="C14" s="190"/>
      <c r="D14" s="247" t="s">
        <v>53</v>
      </c>
      <c r="E14" s="189"/>
      <c r="F14" s="190"/>
      <c r="G14" s="196"/>
      <c r="H14" s="175"/>
      <c r="I14" s="30" t="str">
        <f t="shared" si="0"/>
        <v/>
      </c>
    </row>
    <row r="15" spans="1:12" s="4" customFormat="1" ht="28.5" customHeight="1" x14ac:dyDescent="0.3">
      <c r="B15" s="307"/>
      <c r="C15" s="190"/>
      <c r="D15" s="247" t="s">
        <v>53</v>
      </c>
      <c r="E15" s="189"/>
      <c r="F15" s="190"/>
      <c r="G15" s="196"/>
      <c r="H15" s="175"/>
      <c r="I15" s="30" t="str">
        <f t="shared" si="0"/>
        <v/>
      </c>
    </row>
    <row r="16" spans="1:12" s="4" customFormat="1" ht="28.5" customHeight="1" x14ac:dyDescent="0.3">
      <c r="B16" s="307"/>
      <c r="C16" s="190"/>
      <c r="D16" s="247" t="s">
        <v>53</v>
      </c>
      <c r="E16" s="189"/>
      <c r="F16" s="190"/>
      <c r="G16" s="196"/>
      <c r="H16" s="175"/>
      <c r="I16" s="30" t="str">
        <f t="shared" si="0"/>
        <v/>
      </c>
    </row>
    <row r="17" spans="2:9" s="4" customFormat="1" ht="28.5" customHeight="1" x14ac:dyDescent="0.3">
      <c r="B17" s="307"/>
      <c r="C17" s="190"/>
      <c r="D17" s="247" t="s">
        <v>53</v>
      </c>
      <c r="E17" s="189"/>
      <c r="F17" s="190"/>
      <c r="G17" s="196"/>
      <c r="H17" s="175"/>
      <c r="I17" s="30" t="str">
        <f t="shared" si="0"/>
        <v/>
      </c>
    </row>
    <row r="18" spans="2:9" s="4" customFormat="1" ht="28.5" customHeight="1" x14ac:dyDescent="0.3">
      <c r="B18" s="307"/>
      <c r="C18" s="190"/>
      <c r="D18" s="247" t="s">
        <v>53</v>
      </c>
      <c r="E18" s="189"/>
      <c r="F18" s="190"/>
      <c r="G18" s="196"/>
      <c r="H18" s="175"/>
      <c r="I18" s="30" t="str">
        <f t="shared" si="0"/>
        <v/>
      </c>
    </row>
    <row r="19" spans="2:9" s="4" customFormat="1" ht="28.5" customHeight="1" x14ac:dyDescent="0.3">
      <c r="B19" s="307"/>
      <c r="C19" s="190"/>
      <c r="D19" s="247" t="s">
        <v>53</v>
      </c>
      <c r="E19" s="189"/>
      <c r="F19" s="190"/>
      <c r="G19" s="196"/>
      <c r="H19" s="175"/>
      <c r="I19" s="30" t="str">
        <f t="shared" si="0"/>
        <v/>
      </c>
    </row>
    <row r="20" spans="2:9" s="4" customFormat="1" ht="28.5" customHeight="1" x14ac:dyDescent="0.3">
      <c r="B20" s="308"/>
      <c r="C20" s="192"/>
      <c r="D20" s="248" t="s">
        <v>53</v>
      </c>
      <c r="E20" s="191"/>
      <c r="F20" s="192"/>
      <c r="G20" s="197"/>
      <c r="H20" s="177"/>
      <c r="I20" s="30" t="str">
        <f t="shared" si="0"/>
        <v/>
      </c>
    </row>
    <row r="21" spans="2:9" s="4" customFormat="1" ht="24" customHeight="1" x14ac:dyDescent="0.3">
      <c r="B21" s="5"/>
      <c r="C21" s="5"/>
      <c r="D21" s="10"/>
      <c r="E21" s="10"/>
      <c r="F21" s="11"/>
      <c r="H21" s="8"/>
      <c r="I21" s="30" t="str">
        <f t="shared" si="0"/>
        <v/>
      </c>
    </row>
    <row r="22" spans="2:9" s="4" customFormat="1" ht="42" customHeight="1" x14ac:dyDescent="0.3">
      <c r="B22" s="263" t="s">
        <v>527</v>
      </c>
      <c r="C22" s="35"/>
      <c r="D22" s="36"/>
      <c r="E22" s="36"/>
      <c r="F22" s="37"/>
      <c r="G22" s="35"/>
      <c r="H22" s="36"/>
      <c r="I22" s="30" t="str">
        <f t="shared" si="0"/>
        <v/>
      </c>
    </row>
    <row r="23" spans="2:9" s="4" customFormat="1" ht="4.5" customHeight="1" x14ac:dyDescent="0.3">
      <c r="B23" s="38"/>
      <c r="C23" s="38"/>
      <c r="D23" s="39"/>
      <c r="E23" s="39"/>
      <c r="F23" s="40"/>
      <c r="G23" s="40"/>
      <c r="H23" s="41"/>
      <c r="I23" s="30" t="str">
        <f t="shared" si="0"/>
        <v/>
      </c>
    </row>
    <row r="24" spans="2:9" s="4" customFormat="1" ht="9.75" customHeight="1" x14ac:dyDescent="0.3">
      <c r="B24" s="309" t="s">
        <v>32</v>
      </c>
      <c r="C24" s="311" t="s">
        <v>444</v>
      </c>
      <c r="D24" s="304" t="s">
        <v>26</v>
      </c>
      <c r="E24" s="311" t="s">
        <v>27</v>
      </c>
      <c r="F24" s="311" t="s">
        <v>28</v>
      </c>
      <c r="G24" s="311" t="s">
        <v>29</v>
      </c>
      <c r="H24" s="304" t="s">
        <v>30</v>
      </c>
      <c r="I24" s="30" t="str">
        <f t="shared" si="0"/>
        <v/>
      </c>
    </row>
    <row r="25" spans="2:9" s="4" customFormat="1" ht="29.25" customHeight="1" x14ac:dyDescent="0.3">
      <c r="B25" s="310"/>
      <c r="C25" s="312"/>
      <c r="D25" s="305"/>
      <c r="E25" s="312"/>
      <c r="F25" s="312"/>
      <c r="G25" s="312"/>
      <c r="H25" s="305"/>
      <c r="I25" s="30" t="str">
        <f t="shared" si="0"/>
        <v/>
      </c>
    </row>
    <row r="26" spans="2:9" s="4" customFormat="1" ht="28.5" customHeight="1" x14ac:dyDescent="0.3">
      <c r="B26" s="306" t="s">
        <v>443</v>
      </c>
      <c r="C26" s="194"/>
      <c r="D26" s="186"/>
      <c r="E26" s="186"/>
      <c r="F26" s="187"/>
      <c r="G26" s="195"/>
      <c r="H26" s="188"/>
      <c r="I26" s="30" t="str">
        <f t="shared" si="0"/>
        <v/>
      </c>
    </row>
    <row r="27" spans="2:9" s="4" customFormat="1" ht="28.5" customHeight="1" x14ac:dyDescent="0.3">
      <c r="B27" s="307"/>
      <c r="C27" s="137"/>
      <c r="D27" s="189"/>
      <c r="E27" s="189"/>
      <c r="F27" s="190"/>
      <c r="G27" s="196"/>
      <c r="H27" s="136"/>
      <c r="I27" s="30" t="str">
        <f t="shared" si="0"/>
        <v/>
      </c>
    </row>
    <row r="28" spans="2:9" s="4" customFormat="1" ht="28.5" customHeight="1" x14ac:dyDescent="0.3">
      <c r="B28" s="307"/>
      <c r="C28" s="137"/>
      <c r="D28" s="189"/>
      <c r="E28" s="189"/>
      <c r="F28" s="190"/>
      <c r="G28" s="196"/>
      <c r="H28" s="136"/>
      <c r="I28" s="30" t="str">
        <f t="shared" si="0"/>
        <v/>
      </c>
    </row>
    <row r="29" spans="2:9" s="4" customFormat="1" ht="28.5" customHeight="1" x14ac:dyDescent="0.3">
      <c r="B29" s="307"/>
      <c r="C29" s="137"/>
      <c r="D29" s="189"/>
      <c r="E29" s="189"/>
      <c r="F29" s="190"/>
      <c r="G29" s="196"/>
      <c r="H29" s="136"/>
      <c r="I29" s="30" t="str">
        <f t="shared" si="0"/>
        <v/>
      </c>
    </row>
    <row r="30" spans="2:9" s="4" customFormat="1" ht="28.5" customHeight="1" x14ac:dyDescent="0.3">
      <c r="B30" s="307"/>
      <c r="C30" s="137"/>
      <c r="D30" s="189"/>
      <c r="E30" s="189"/>
      <c r="F30" s="190"/>
      <c r="G30" s="196"/>
      <c r="H30" s="136"/>
      <c r="I30" s="30" t="str">
        <f t="shared" si="0"/>
        <v/>
      </c>
    </row>
    <row r="31" spans="2:9" s="4" customFormat="1" ht="28.5" customHeight="1" x14ac:dyDescent="0.3">
      <c r="B31" s="307"/>
      <c r="C31" s="137"/>
      <c r="D31" s="189"/>
      <c r="E31" s="189"/>
      <c r="F31" s="190"/>
      <c r="G31" s="196"/>
      <c r="H31" s="136"/>
      <c r="I31" s="30" t="str">
        <f t="shared" si="0"/>
        <v/>
      </c>
    </row>
    <row r="32" spans="2:9" s="4" customFormat="1" ht="28.5" customHeight="1" x14ac:dyDescent="0.3">
      <c r="B32" s="307"/>
      <c r="C32" s="137"/>
      <c r="D32" s="189"/>
      <c r="E32" s="189"/>
      <c r="F32" s="190"/>
      <c r="G32" s="196"/>
      <c r="H32" s="136"/>
      <c r="I32" s="30" t="str">
        <f t="shared" si="0"/>
        <v/>
      </c>
    </row>
    <row r="33" spans="2:10" s="4" customFormat="1" ht="28.5" customHeight="1" x14ac:dyDescent="0.3">
      <c r="B33" s="308"/>
      <c r="C33" s="144"/>
      <c r="D33" s="191"/>
      <c r="E33" s="191"/>
      <c r="F33" s="192"/>
      <c r="G33" s="197"/>
      <c r="H33" s="193"/>
      <c r="I33" s="30" t="str">
        <f t="shared" si="0"/>
        <v/>
      </c>
    </row>
    <row r="34" spans="2:10" s="4" customFormat="1" x14ac:dyDescent="0.3">
      <c r="B34" s="5"/>
      <c r="C34" s="5"/>
      <c r="D34" s="5"/>
      <c r="E34" s="5"/>
      <c r="F34" s="10"/>
      <c r="G34" s="10"/>
      <c r="H34" s="11"/>
      <c r="J34" s="8"/>
    </row>
    <row r="212" spans="2:8" ht="31.2" hidden="1" x14ac:dyDescent="0.3">
      <c r="B212" s="5" t="s">
        <v>35</v>
      </c>
      <c r="C212" s="5" t="s">
        <v>36</v>
      </c>
      <c r="D212" s="5" t="s">
        <v>53</v>
      </c>
      <c r="F212" s="5" t="s">
        <v>37</v>
      </c>
      <c r="G212" s="5" t="s">
        <v>36</v>
      </c>
      <c r="H212" s="142" t="s">
        <v>34</v>
      </c>
    </row>
    <row r="213" spans="2:8" ht="31.2" hidden="1" x14ac:dyDescent="0.3">
      <c r="B213" s="5" t="s">
        <v>39</v>
      </c>
      <c r="C213" s="5" t="s">
        <v>40</v>
      </c>
      <c r="D213" s="5" t="s">
        <v>44</v>
      </c>
      <c r="F213" s="5" t="s">
        <v>41</v>
      </c>
      <c r="G213" s="5" t="s">
        <v>42</v>
      </c>
      <c r="H213" s="42" t="s">
        <v>38</v>
      </c>
    </row>
    <row r="214" spans="2:8" ht="31.2" hidden="1" x14ac:dyDescent="0.3">
      <c r="B214" s="5" t="s">
        <v>44</v>
      </c>
      <c r="C214" s="5" t="s">
        <v>45</v>
      </c>
      <c r="F214" s="5" t="s">
        <v>46</v>
      </c>
      <c r="G214" s="5" t="s">
        <v>47</v>
      </c>
      <c r="H214" s="42" t="s">
        <v>43</v>
      </c>
    </row>
    <row r="215" spans="2:8" ht="46.8" hidden="1" x14ac:dyDescent="0.3">
      <c r="B215" s="5" t="s">
        <v>49</v>
      </c>
      <c r="C215" s="5" t="s">
        <v>47</v>
      </c>
      <c r="F215" s="5" t="s">
        <v>50</v>
      </c>
      <c r="G215" s="5" t="s">
        <v>51</v>
      </c>
      <c r="H215" s="42" t="s">
        <v>48</v>
      </c>
    </row>
    <row r="216" spans="2:8" ht="46.8" hidden="1" x14ac:dyDescent="0.3">
      <c r="B216" s="5" t="s">
        <v>53</v>
      </c>
      <c r="C216" s="5" t="s">
        <v>51</v>
      </c>
      <c r="F216" s="5" t="s">
        <v>54</v>
      </c>
      <c r="H216" s="42" t="s">
        <v>52</v>
      </c>
    </row>
    <row r="217" spans="2:8" ht="31.2" hidden="1" x14ac:dyDescent="0.3">
      <c r="B217" s="5" t="s">
        <v>56</v>
      </c>
      <c r="F217" s="5" t="s">
        <v>57</v>
      </c>
      <c r="H217" s="42" t="s">
        <v>55</v>
      </c>
    </row>
    <row r="218" spans="2:8" hidden="1" x14ac:dyDescent="0.3">
      <c r="H218" s="42" t="s">
        <v>58</v>
      </c>
    </row>
    <row r="219" spans="2:8" hidden="1" x14ac:dyDescent="0.3">
      <c r="H219" s="43" t="s">
        <v>59</v>
      </c>
    </row>
    <row r="220" spans="2:8" hidden="1" x14ac:dyDescent="0.3"/>
    <row r="221" spans="2:8" hidden="1" x14ac:dyDescent="0.3"/>
  </sheetData>
  <sheetProtection algorithmName="SHA-512" hashValue="ztJzPk89FgcOgmibKhHI/13OYKPA/XwIzxNluyonlnwX90edXCq/POIn6nPX6LYQ2O9fnAGRQWF4jJyx+OrtOg==" saltValue="IguqQO9qmie6EtvkuIjK6Q==" spinCount="100000" sheet="1" objects="1" scenarios="1"/>
  <mergeCells count="17">
    <mergeCell ref="C7:F7"/>
    <mergeCell ref="B26:B33"/>
    <mergeCell ref="H11:H12"/>
    <mergeCell ref="B13:B20"/>
    <mergeCell ref="B24:B25"/>
    <mergeCell ref="C24:C25"/>
    <mergeCell ref="D24:D25"/>
    <mergeCell ref="E24:E25"/>
    <mergeCell ref="F24:F25"/>
    <mergeCell ref="G24:G25"/>
    <mergeCell ref="H24:H25"/>
    <mergeCell ref="B11:B12"/>
    <mergeCell ref="C11:C12"/>
    <mergeCell ref="D11:D12"/>
    <mergeCell ref="E11:E12"/>
    <mergeCell ref="F11:F12"/>
    <mergeCell ref="G11:G12"/>
  </mergeCells>
  <conditionalFormatting sqref="I13:I33">
    <cfRule type="containsText" dxfId="24" priority="1" operator="containsText" text="Combustível">
      <formula>NOT(ISERROR(SEARCH("Combustível",I13)))</formula>
    </cfRule>
  </conditionalFormatting>
  <dataValidations count="8">
    <dataValidation type="list" allowBlank="1" showInputMessage="1" showErrorMessage="1" promptTitle="asdfadsfasdfasfd" prompt="asdfdfadsfasfdasdfsf_x000a_asdfadsfasdfasfdasfd_x000a_asdfasdfasdfasdfasdf" sqref="D21" xr:uid="{87A487D5-2166-4006-9C77-D9FA181F0CE6}">
      <formula1>$B$212:$B$217</formula1>
    </dataValidation>
    <dataValidation type="list" allowBlank="1" showErrorMessage="1" sqref="F13:F20" xr:uid="{954E7028-01C5-46F8-910F-5F2D88E2EB8E}">
      <formula1>$C$212:$C$216</formula1>
    </dataValidation>
    <dataValidation type="decimal" operator="greaterThan" allowBlank="1" showInputMessage="1" showErrorMessage="1" sqref="E13:E20 E26:E33" xr:uid="{587944B8-2C2D-495E-BE55-22349026CC02}">
      <formula1>0</formula1>
    </dataValidation>
    <dataValidation type="list" allowBlank="1" showErrorMessage="1" sqref="F26:F33" xr:uid="{3EC40518-9047-4617-B11E-D1403179CE97}">
      <formula1>$G$212:$G$215</formula1>
    </dataValidation>
    <dataValidation type="list" allowBlank="1" showInputMessage="1" showErrorMessage="1" sqref="F21" xr:uid="{B4CD7C3C-5CC3-4D9E-A9D8-B277B36C8317}">
      <formula1>$C$212:$C$216</formula1>
    </dataValidation>
    <dataValidation type="list" allowBlank="1" showInputMessage="1" showErrorMessage="1" promptTitle="shgsdfhsfh" prompt="shsf fgfghfghfhsfhfhhf_x000a_sdfh sfdh sfdh sfdh sfd sh_x000a_sdf h sdfh sdfh sfdh sfdh _x000a_s dfhsdfh sh sh sh sf hsf" sqref="C21" xr:uid="{9FD73550-0A07-4604-8948-489D616E2907}">
      <formula1>#REF!</formula1>
    </dataValidation>
    <dataValidation allowBlank="1" showErrorMessage="1" prompt="Selecionar a unidade a partir da lista" sqref="D14:D20" xr:uid="{05F49769-D895-4E72-955C-595CC8FB53E7}"/>
    <dataValidation type="list" allowBlank="1" showInputMessage="1" showErrorMessage="1" sqref="D26:D33" xr:uid="{0D6B0C4F-7BB2-45EA-812A-FD7FFBBDBE6C}">
      <formula1>$D$212:$D$213</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8CCA9-A995-48DB-A237-0F44178E657A}">
  <sheetPr>
    <tabColor rgb="FFE6E145"/>
  </sheetPr>
  <dimension ref="A1:L228"/>
  <sheetViews>
    <sheetView showGridLines="0" zoomScaleNormal="100" workbookViewId="0">
      <selection activeCell="C33" sqref="C33"/>
    </sheetView>
  </sheetViews>
  <sheetFormatPr defaultColWidth="11" defaultRowHeight="15.6" x14ac:dyDescent="0.3"/>
  <cols>
    <col min="1" max="1" width="2.69921875" style="12" customWidth="1"/>
    <col min="2" max="2" width="36.19921875" style="5" customWidth="1"/>
    <col min="3" max="5" width="16.69921875" style="5" customWidth="1"/>
    <col min="6" max="7" width="16.69921875" style="10" customWidth="1"/>
    <col min="8" max="8" width="37" style="7" customWidth="1"/>
    <col min="9" max="9" width="29.19921875" style="7" customWidth="1"/>
    <col min="10" max="10" width="49.5" style="7" customWidth="1"/>
    <col min="11" max="11" width="28.19921875" style="7" customWidth="1"/>
    <col min="12" max="16384" width="11" style="12"/>
  </cols>
  <sheetData>
    <row r="1" spans="1:12" ht="26.25" customHeight="1" x14ac:dyDescent="0.3"/>
    <row r="2" spans="1:12" ht="30.75" customHeight="1" x14ac:dyDescent="0.3">
      <c r="A2" s="116"/>
    </row>
    <row r="3" spans="1:12" ht="30.75" customHeight="1" x14ac:dyDescent="0.3">
      <c r="A3" s="116"/>
      <c r="C3" s="12"/>
    </row>
    <row r="4" spans="1:12" ht="30.75" customHeight="1" x14ac:dyDescent="0.3">
      <c r="A4" s="116"/>
    </row>
    <row r="5" spans="1:12" s="3" customFormat="1" ht="36.6" x14ac:dyDescent="0.3">
      <c r="C5" s="1"/>
      <c r="D5" s="1"/>
      <c r="E5" s="1"/>
      <c r="F5" s="2"/>
      <c r="G5" s="2"/>
      <c r="H5" s="1"/>
      <c r="I5" s="1"/>
      <c r="J5" s="1"/>
      <c r="K5" s="1"/>
      <c r="L5" s="1"/>
    </row>
    <row r="6" spans="1:12" s="3" customFormat="1" ht="36.6" x14ac:dyDescent="0.7">
      <c r="B6" s="131"/>
      <c r="C6" s="120"/>
      <c r="D6" s="134"/>
      <c r="E6" s="134"/>
      <c r="F6" s="134"/>
      <c r="G6" s="2"/>
      <c r="H6" s="133"/>
      <c r="K6" s="1"/>
      <c r="L6" s="1"/>
    </row>
    <row r="7" spans="1:12" s="4" customFormat="1" ht="32.25" customHeight="1" x14ac:dyDescent="0.7">
      <c r="B7" s="132"/>
      <c r="C7" s="313" t="str">
        <f>IF(Intro!F8="","",Intro!F8)</f>
        <v>UO</v>
      </c>
      <c r="D7" s="313"/>
      <c r="E7" s="313"/>
      <c r="F7" s="313"/>
      <c r="G7" s="261" t="str">
        <f>IF(COUNTIF(I13:I20,"Preencha Combustível/Unidade")&gt;0,"VERIFIQUE ERROS","")</f>
        <v/>
      </c>
      <c r="H7" s="260" t="s">
        <v>489</v>
      </c>
    </row>
    <row r="8" spans="1:12" s="4" customFormat="1" ht="14.25" customHeight="1" x14ac:dyDescent="0.3">
      <c r="C8" s="6"/>
      <c r="D8" s="6"/>
      <c r="E8" s="6"/>
      <c r="F8" s="7"/>
      <c r="G8" s="7"/>
    </row>
    <row r="9" spans="1:12" s="4" customFormat="1" ht="42" customHeight="1" x14ac:dyDescent="0.3">
      <c r="B9" s="263" t="s">
        <v>528</v>
      </c>
      <c r="C9" s="35"/>
      <c r="D9" s="36"/>
      <c r="E9" s="36"/>
      <c r="F9" s="37"/>
      <c r="G9" s="35"/>
      <c r="H9" s="36"/>
    </row>
    <row r="10" spans="1:12" s="4" customFormat="1" ht="4.5" customHeight="1" x14ac:dyDescent="0.3">
      <c r="B10" s="9"/>
      <c r="C10" s="9"/>
      <c r="D10" s="10"/>
      <c r="E10" s="10"/>
      <c r="F10" s="7"/>
      <c r="G10" s="7"/>
      <c r="H10" s="8"/>
    </row>
    <row r="11" spans="1:12" s="4" customFormat="1" ht="9.75" customHeight="1" x14ac:dyDescent="0.3">
      <c r="B11" s="309" t="s">
        <v>61</v>
      </c>
      <c r="C11" s="311" t="s">
        <v>25</v>
      </c>
      <c r="D11" s="304" t="s">
        <v>26</v>
      </c>
      <c r="E11" s="311" t="s">
        <v>27</v>
      </c>
      <c r="F11" s="311" t="s">
        <v>28</v>
      </c>
      <c r="G11" s="311" t="s">
        <v>29</v>
      </c>
      <c r="H11" s="304" t="s">
        <v>30</v>
      </c>
    </row>
    <row r="12" spans="1:12" s="4" customFormat="1" ht="29.25" customHeight="1" x14ac:dyDescent="0.3">
      <c r="B12" s="310"/>
      <c r="C12" s="312"/>
      <c r="D12" s="305"/>
      <c r="E12" s="312"/>
      <c r="F12" s="312"/>
      <c r="G12" s="312"/>
      <c r="H12" s="305"/>
    </row>
    <row r="13" spans="1:12" s="4" customFormat="1" ht="28.5" customHeight="1" x14ac:dyDescent="0.3">
      <c r="B13" s="306" t="s">
        <v>31</v>
      </c>
      <c r="C13" s="187"/>
      <c r="D13" s="158"/>
      <c r="E13" s="186"/>
      <c r="F13" s="187"/>
      <c r="G13" s="195"/>
      <c r="H13" s="174"/>
      <c r="I13" s="30" t="str">
        <f t="shared" ref="I13:I33" si="0">IF(E13="","",IF(D13="","Preencha Combustível/Unidade",IF(C13="","Preencha Combustível/Unidade","")))</f>
        <v/>
      </c>
    </row>
    <row r="14" spans="1:12" s="4" customFormat="1" ht="28.5" customHeight="1" x14ac:dyDescent="0.3">
      <c r="B14" s="307"/>
      <c r="C14" s="190"/>
      <c r="D14" s="156"/>
      <c r="E14" s="189"/>
      <c r="F14" s="190"/>
      <c r="G14" s="196"/>
      <c r="H14" s="175"/>
      <c r="I14" s="30" t="str">
        <f t="shared" si="0"/>
        <v/>
      </c>
    </row>
    <row r="15" spans="1:12" s="4" customFormat="1" ht="28.5" customHeight="1" x14ac:dyDescent="0.3">
      <c r="B15" s="307"/>
      <c r="C15" s="190"/>
      <c r="D15" s="156"/>
      <c r="E15" s="189"/>
      <c r="F15" s="190"/>
      <c r="G15" s="196"/>
      <c r="H15" s="175"/>
      <c r="I15" s="30" t="str">
        <f t="shared" si="0"/>
        <v/>
      </c>
    </row>
    <row r="16" spans="1:12" s="4" customFormat="1" ht="28.5" customHeight="1" x14ac:dyDescent="0.3">
      <c r="B16" s="307"/>
      <c r="C16" s="190"/>
      <c r="D16" s="156"/>
      <c r="E16" s="189"/>
      <c r="F16" s="190"/>
      <c r="G16" s="196"/>
      <c r="H16" s="175"/>
      <c r="I16" s="30" t="str">
        <f t="shared" si="0"/>
        <v/>
      </c>
    </row>
    <row r="17" spans="2:9" s="4" customFormat="1" ht="28.5" customHeight="1" x14ac:dyDescent="0.3">
      <c r="B17" s="307"/>
      <c r="C17" s="190"/>
      <c r="D17" s="156"/>
      <c r="E17" s="189"/>
      <c r="F17" s="190"/>
      <c r="G17" s="196"/>
      <c r="H17" s="175"/>
      <c r="I17" s="30" t="str">
        <f t="shared" si="0"/>
        <v/>
      </c>
    </row>
    <row r="18" spans="2:9" s="4" customFormat="1" ht="28.5" customHeight="1" x14ac:dyDescent="0.3">
      <c r="B18" s="307"/>
      <c r="C18" s="190"/>
      <c r="D18" s="156"/>
      <c r="E18" s="189"/>
      <c r="F18" s="190"/>
      <c r="G18" s="196"/>
      <c r="H18" s="175"/>
      <c r="I18" s="30" t="str">
        <f t="shared" si="0"/>
        <v/>
      </c>
    </row>
    <row r="19" spans="2:9" s="4" customFormat="1" ht="28.5" customHeight="1" x14ac:dyDescent="0.3">
      <c r="B19" s="307"/>
      <c r="C19" s="190"/>
      <c r="D19" s="156"/>
      <c r="E19" s="189"/>
      <c r="F19" s="190"/>
      <c r="G19" s="196"/>
      <c r="H19" s="175"/>
      <c r="I19" s="30" t="str">
        <f t="shared" si="0"/>
        <v/>
      </c>
    </row>
    <row r="20" spans="2:9" s="4" customFormat="1" ht="28.5" customHeight="1" x14ac:dyDescent="0.3">
      <c r="B20" s="308"/>
      <c r="C20" s="192"/>
      <c r="D20" s="161"/>
      <c r="E20" s="191"/>
      <c r="F20" s="192"/>
      <c r="G20" s="197"/>
      <c r="H20" s="177"/>
      <c r="I20" s="30" t="str">
        <f t="shared" si="0"/>
        <v/>
      </c>
    </row>
    <row r="21" spans="2:9" s="4" customFormat="1" ht="24" customHeight="1" x14ac:dyDescent="0.3">
      <c r="B21" s="5"/>
      <c r="C21" s="5"/>
      <c r="D21" s="10"/>
      <c r="E21" s="10"/>
      <c r="F21" s="11"/>
      <c r="H21" s="8"/>
      <c r="I21" s="30" t="str">
        <f t="shared" si="0"/>
        <v/>
      </c>
    </row>
    <row r="22" spans="2:9" s="4" customFormat="1" ht="42" customHeight="1" x14ac:dyDescent="0.3">
      <c r="B22" s="263" t="s">
        <v>529</v>
      </c>
      <c r="C22" s="35"/>
      <c r="D22" s="36"/>
      <c r="E22" s="36"/>
      <c r="F22" s="37"/>
      <c r="G22" s="35"/>
      <c r="H22" s="36"/>
      <c r="I22" s="30" t="str">
        <f t="shared" si="0"/>
        <v/>
      </c>
    </row>
    <row r="23" spans="2:9" s="4" customFormat="1" ht="4.5" customHeight="1" x14ac:dyDescent="0.3">
      <c r="B23" s="38"/>
      <c r="C23" s="38"/>
      <c r="D23" s="39"/>
      <c r="E23" s="39"/>
      <c r="F23" s="40"/>
      <c r="G23" s="40"/>
      <c r="H23" s="41"/>
      <c r="I23" s="30" t="str">
        <f t="shared" si="0"/>
        <v/>
      </c>
    </row>
    <row r="24" spans="2:9" s="4" customFormat="1" ht="9.75" customHeight="1" x14ac:dyDescent="0.3">
      <c r="B24" s="309" t="s">
        <v>189</v>
      </c>
      <c r="C24" s="311" t="s">
        <v>25</v>
      </c>
      <c r="D24" s="304" t="s">
        <v>26</v>
      </c>
      <c r="E24" s="311" t="s">
        <v>27</v>
      </c>
      <c r="F24" s="311" t="s">
        <v>28</v>
      </c>
      <c r="G24" s="311" t="s">
        <v>29</v>
      </c>
      <c r="H24" s="304" t="s">
        <v>30</v>
      </c>
      <c r="I24" s="30" t="str">
        <f t="shared" si="0"/>
        <v/>
      </c>
    </row>
    <row r="25" spans="2:9" s="4" customFormat="1" ht="29.25" customHeight="1" x14ac:dyDescent="0.3">
      <c r="B25" s="310"/>
      <c r="C25" s="312"/>
      <c r="D25" s="305"/>
      <c r="E25" s="312"/>
      <c r="F25" s="312"/>
      <c r="G25" s="312"/>
      <c r="H25" s="305"/>
      <c r="I25" s="30" t="str">
        <f t="shared" si="0"/>
        <v/>
      </c>
    </row>
    <row r="26" spans="2:9" s="4" customFormat="1" ht="28.5" customHeight="1" x14ac:dyDescent="0.3">
      <c r="B26" s="306" t="s">
        <v>33</v>
      </c>
      <c r="C26" s="194"/>
      <c r="D26" s="186"/>
      <c r="E26" s="186"/>
      <c r="F26" s="187"/>
      <c r="G26" s="195"/>
      <c r="H26" s="188"/>
      <c r="I26" s="30" t="str">
        <f t="shared" si="0"/>
        <v/>
      </c>
    </row>
    <row r="27" spans="2:9" s="4" customFormat="1" ht="28.5" customHeight="1" x14ac:dyDescent="0.3">
      <c r="B27" s="307"/>
      <c r="C27" s="137"/>
      <c r="D27" s="189"/>
      <c r="E27" s="189"/>
      <c r="F27" s="190"/>
      <c r="G27" s="196"/>
      <c r="H27" s="136"/>
      <c r="I27" s="30" t="str">
        <f t="shared" si="0"/>
        <v/>
      </c>
    </row>
    <row r="28" spans="2:9" s="4" customFormat="1" ht="28.5" customHeight="1" x14ac:dyDescent="0.3">
      <c r="B28" s="307"/>
      <c r="C28" s="137"/>
      <c r="D28" s="189"/>
      <c r="E28" s="189"/>
      <c r="F28" s="190"/>
      <c r="G28" s="196"/>
      <c r="H28" s="136"/>
      <c r="I28" s="30" t="str">
        <f t="shared" si="0"/>
        <v/>
      </c>
    </row>
    <row r="29" spans="2:9" s="4" customFormat="1" ht="28.5" customHeight="1" x14ac:dyDescent="0.3">
      <c r="B29" s="307"/>
      <c r="C29" s="137"/>
      <c r="D29" s="189"/>
      <c r="E29" s="189"/>
      <c r="F29" s="190"/>
      <c r="G29" s="196"/>
      <c r="H29" s="136"/>
      <c r="I29" s="30" t="str">
        <f t="shared" si="0"/>
        <v/>
      </c>
    </row>
    <row r="30" spans="2:9" s="4" customFormat="1" ht="28.5" customHeight="1" x14ac:dyDescent="0.3">
      <c r="B30" s="307"/>
      <c r="C30" s="137"/>
      <c r="D30" s="189"/>
      <c r="E30" s="189"/>
      <c r="F30" s="190"/>
      <c r="G30" s="196"/>
      <c r="H30" s="136"/>
      <c r="I30" s="30" t="str">
        <f t="shared" si="0"/>
        <v/>
      </c>
    </row>
    <row r="31" spans="2:9" s="4" customFormat="1" ht="28.5" customHeight="1" x14ac:dyDescent="0.3">
      <c r="B31" s="307"/>
      <c r="C31" s="137"/>
      <c r="D31" s="189"/>
      <c r="E31" s="189"/>
      <c r="F31" s="190"/>
      <c r="G31" s="196"/>
      <c r="H31" s="136"/>
      <c r="I31" s="30" t="str">
        <f t="shared" si="0"/>
        <v/>
      </c>
    </row>
    <row r="32" spans="2:9" s="4" customFormat="1" ht="28.5" customHeight="1" x14ac:dyDescent="0.3">
      <c r="B32" s="307"/>
      <c r="C32" s="137"/>
      <c r="D32" s="189"/>
      <c r="E32" s="189"/>
      <c r="F32" s="190"/>
      <c r="G32" s="196"/>
      <c r="H32" s="136"/>
      <c r="I32" s="30" t="str">
        <f t="shared" si="0"/>
        <v/>
      </c>
    </row>
    <row r="33" spans="2:10" s="4" customFormat="1" ht="28.5" customHeight="1" x14ac:dyDescent="0.3">
      <c r="B33" s="308"/>
      <c r="C33" s="144"/>
      <c r="D33" s="191"/>
      <c r="E33" s="191"/>
      <c r="F33" s="192"/>
      <c r="G33" s="197"/>
      <c r="H33" s="193"/>
      <c r="I33" s="30" t="str">
        <f t="shared" si="0"/>
        <v/>
      </c>
    </row>
    <row r="34" spans="2:10" s="4" customFormat="1" x14ac:dyDescent="0.3">
      <c r="B34" s="5"/>
      <c r="C34" s="5"/>
      <c r="D34" s="5"/>
      <c r="E34" s="5"/>
      <c r="F34" s="10"/>
      <c r="G34" s="10"/>
      <c r="H34" s="11"/>
      <c r="J34" s="8"/>
    </row>
    <row r="211" spans="2:8" hidden="1" x14ac:dyDescent="0.3"/>
    <row r="212" spans="2:8" ht="31.2" hidden="1" x14ac:dyDescent="0.3">
      <c r="B212" s="5" t="s">
        <v>35</v>
      </c>
      <c r="C212" s="5" t="s">
        <v>36</v>
      </c>
      <c r="F212" s="5" t="s">
        <v>37</v>
      </c>
      <c r="G212" s="5" t="s">
        <v>36</v>
      </c>
      <c r="H212" s="142" t="s">
        <v>34</v>
      </c>
    </row>
    <row r="213" spans="2:8" ht="31.2" hidden="1" x14ac:dyDescent="0.3">
      <c r="B213" s="5" t="s">
        <v>39</v>
      </c>
      <c r="C213" s="5" t="s">
        <v>40</v>
      </c>
      <c r="F213" s="5" t="s">
        <v>41</v>
      </c>
      <c r="G213" s="5" t="s">
        <v>42</v>
      </c>
      <c r="H213" s="42" t="s">
        <v>38</v>
      </c>
    </row>
    <row r="214" spans="2:8" ht="31.2" hidden="1" x14ac:dyDescent="0.3">
      <c r="B214" s="5" t="s">
        <v>44</v>
      </c>
      <c r="C214" s="5" t="s">
        <v>45</v>
      </c>
      <c r="F214" s="5" t="s">
        <v>46</v>
      </c>
      <c r="G214" s="5" t="s">
        <v>47</v>
      </c>
      <c r="H214" s="42" t="s">
        <v>43</v>
      </c>
    </row>
    <row r="215" spans="2:8" ht="46.8" hidden="1" x14ac:dyDescent="0.3">
      <c r="B215" s="5" t="s">
        <v>49</v>
      </c>
      <c r="C215" s="5" t="s">
        <v>47</v>
      </c>
      <c r="F215" s="5" t="s">
        <v>50</v>
      </c>
      <c r="G215" s="5" t="s">
        <v>51</v>
      </c>
      <c r="H215" s="42" t="s">
        <v>48</v>
      </c>
    </row>
    <row r="216" spans="2:8" ht="46.8" hidden="1" x14ac:dyDescent="0.3">
      <c r="B216" s="5" t="s">
        <v>53</v>
      </c>
      <c r="C216" s="5" t="s">
        <v>51</v>
      </c>
      <c r="F216" s="5" t="s">
        <v>54</v>
      </c>
      <c r="H216" s="42" t="s">
        <v>52</v>
      </c>
    </row>
    <row r="217" spans="2:8" ht="31.2" hidden="1" x14ac:dyDescent="0.3">
      <c r="B217" s="5" t="s">
        <v>56</v>
      </c>
      <c r="F217" s="5" t="s">
        <v>57</v>
      </c>
      <c r="H217" s="42" t="s">
        <v>55</v>
      </c>
    </row>
    <row r="218" spans="2:8" hidden="1" x14ac:dyDescent="0.3">
      <c r="H218" s="42" t="s">
        <v>58</v>
      </c>
    </row>
    <row r="219" spans="2:8" hidden="1" x14ac:dyDescent="0.3">
      <c r="H219" s="43" t="s">
        <v>59</v>
      </c>
    </row>
    <row r="220" spans="2:8" hidden="1" x14ac:dyDescent="0.3"/>
    <row r="221" spans="2:8" hidden="1" x14ac:dyDescent="0.3"/>
    <row r="222" spans="2:8" hidden="1" x14ac:dyDescent="0.3"/>
    <row r="223" spans="2:8" hidden="1" x14ac:dyDescent="0.3"/>
    <row r="224" spans="2:8" hidden="1" x14ac:dyDescent="0.3"/>
    <row r="225" hidden="1" x14ac:dyDescent="0.3"/>
    <row r="226" hidden="1" x14ac:dyDescent="0.3"/>
    <row r="227" hidden="1" x14ac:dyDescent="0.3"/>
    <row r="228" hidden="1" x14ac:dyDescent="0.3"/>
  </sheetData>
  <sheetProtection algorithmName="SHA-512" hashValue="EwrHZDOd/+/FNTmFuD33FYjM2D+aB+lDwxyLaBQfIACQTX2POhbJusojT5HmDiOGNE5wU7yS7HWbGWbTAVOkJA==" saltValue="OzZdbCNjDsm+7d2dyI0Kug==" spinCount="100000" sheet="1" selectLockedCells="1"/>
  <mergeCells count="17">
    <mergeCell ref="G11:G12"/>
    <mergeCell ref="H11:H12"/>
    <mergeCell ref="C24:C25"/>
    <mergeCell ref="D24:D25"/>
    <mergeCell ref="E24:E25"/>
    <mergeCell ref="G24:G25"/>
    <mergeCell ref="H24:H25"/>
    <mergeCell ref="F24:F25"/>
    <mergeCell ref="F11:F12"/>
    <mergeCell ref="C11:C12"/>
    <mergeCell ref="D11:D12"/>
    <mergeCell ref="E11:E12"/>
    <mergeCell ref="C7:F7"/>
    <mergeCell ref="B11:B12"/>
    <mergeCell ref="B24:B25"/>
    <mergeCell ref="B26:B33"/>
    <mergeCell ref="B13:B20"/>
  </mergeCells>
  <phoneticPr fontId="6" type="noConversion"/>
  <conditionalFormatting sqref="I13:I33">
    <cfRule type="containsText" dxfId="23" priority="1" operator="containsText" text="Combustível">
      <formula>NOT(ISERROR(SEARCH("Combustível",I13)))</formula>
    </cfRule>
  </conditionalFormatting>
  <dataValidations xWindow="1443" yWindow="360" count="11">
    <dataValidation type="list" allowBlank="1" showInputMessage="1" showErrorMessage="1" promptTitle="shgsdfhsfh" prompt="shsf fgfghfghfhsfhfhhf_x000a_sdfh sfdh sfdh sfdh sfd sh_x000a_sdf h sdfh sdfh sfdh sfdh _x000a_s dfhsdfh sh sh sh sf hsf" sqref="C21" xr:uid="{1D6AABD2-6ADA-479A-A26D-CF06F7133289}">
      <formula1>#REF!</formula1>
    </dataValidation>
    <dataValidation type="list" allowBlank="1" showInputMessage="1" showErrorMessage="1" sqref="F21" xr:uid="{DD2E1D06-A318-4BC9-A834-7CA30F3FA4D0}">
      <formula1>$C$212:$C$216</formula1>
    </dataValidation>
    <dataValidation type="list" allowBlank="1" showErrorMessage="1" sqref="F26:F33" xr:uid="{474E9764-A269-4DBE-9A4F-02AA85F02CEF}">
      <formula1>$G$212:$G$215</formula1>
    </dataValidation>
    <dataValidation type="decimal" operator="greaterThan" allowBlank="1" showInputMessage="1" showErrorMessage="1" sqref="E13:E20 E26:E33" xr:uid="{6A3F1735-165E-43E3-AD99-7DB98B96CB61}">
      <formula1>0</formula1>
    </dataValidation>
    <dataValidation type="list" allowBlank="1" showErrorMessage="1" sqref="F13:F20" xr:uid="{4ABE18F5-0E05-4862-A673-E26B01E53127}">
      <formula1>$C$212:$C$216</formula1>
    </dataValidation>
    <dataValidation type="list" allowBlank="1" showErrorMessage="1" promptTitle="shgsdfhsfh" prompt="shsf fgfghfghfhsfhfhhf_x000a_sdfh sfdh sfdh sfdh sfd sh_x000a_sdf h sdfh sdfh sfdh sfdh _x000a_s dfhsdfh sh sh sh sf hsf" sqref="C27:C33" xr:uid="{00F6C700-4453-4567-82B5-6248A9A8A0B9}">
      <formula1>$F$212:$F$217</formula1>
    </dataValidation>
    <dataValidation type="list" allowBlank="1" showInputMessage="1" showErrorMessage="1" promptTitle="asdfadsfasdfasfd" prompt="asdfdfadsfasfdasdfsf_x000a_asdfadsfasdfasfdasfd_x000a_asdfasdfasdfasdfasdf" sqref="D21" xr:uid="{731322B1-545E-4FC4-BADB-56D9136C833D}">
      <formula1>$B$212:$B$217</formula1>
    </dataValidation>
    <dataValidation type="list" allowBlank="1" showErrorMessage="1" prompt="Selecionar a unidade a partir da lista" sqref="D13:D20 D26" xr:uid="{7BC12142-00F7-4488-B2CA-F8DCDFFCBCFD}">
      <formula1>$B$212:$B$217</formula1>
    </dataValidation>
    <dataValidation type="list" allowBlank="1" showErrorMessage="1" promptTitle="asdfadsfasdfasfd" prompt="asdfdfadsfasfdasdfsf_x000a_asdfadsfasdfasfdasfd_x000a_asdfasdfasdfasdfasdf" sqref="D27:D33" xr:uid="{6C6A3392-A532-425C-9FF5-14142E20804E}">
      <formula1>$B$212:$B$217</formula1>
    </dataValidation>
    <dataValidation type="list" allowBlank="1" showErrorMessage="1" prompt="Selecionar o combustível a partir da lista" sqref="C26" xr:uid="{CE9C9186-5328-4A6C-8BC1-F7A515F05843}">
      <formula1>$F$212:$F$217</formula1>
    </dataValidation>
    <dataValidation type="list" allowBlank="1" showInputMessage="1" showErrorMessage="1" sqref="C13:C20" xr:uid="{AB56570C-1390-4A0E-B29B-8DE4F29C285A}">
      <formula1>$H$212:$H$219</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5110C-BB2B-49BF-8B46-4AB7536E899A}">
  <sheetPr>
    <tabColor rgb="FF22828C"/>
  </sheetPr>
  <dimension ref="A1:L412"/>
  <sheetViews>
    <sheetView showGridLines="0" zoomScaleNormal="100" workbookViewId="0">
      <selection activeCell="E30" sqref="E30"/>
    </sheetView>
  </sheetViews>
  <sheetFormatPr defaultColWidth="11" defaultRowHeight="15.6" x14ac:dyDescent="0.3"/>
  <cols>
    <col min="1" max="1" width="2.69921875" style="12" customWidth="1"/>
    <col min="2" max="2" width="33.796875" style="5" customWidth="1"/>
    <col min="3" max="3" width="18.19921875" style="5" customWidth="1"/>
    <col min="4" max="5" width="16.69921875" style="5" customWidth="1"/>
    <col min="6" max="6" width="17.296875" style="10" customWidth="1"/>
    <col min="7" max="7" width="16.69921875" style="10" customWidth="1"/>
    <col min="8" max="8" width="38.796875" style="7" customWidth="1"/>
    <col min="9" max="9" width="29.69921875" style="7" customWidth="1"/>
    <col min="10" max="10" width="45.296875" style="7" customWidth="1"/>
    <col min="11" max="11" width="14.796875" style="7" customWidth="1"/>
    <col min="12" max="16384" width="11" style="12"/>
  </cols>
  <sheetData>
    <row r="1" spans="1:12" ht="26.25" customHeight="1" x14ac:dyDescent="0.3"/>
    <row r="2" spans="1:12" ht="30.75" customHeight="1" x14ac:dyDescent="0.3">
      <c r="A2" s="116"/>
    </row>
    <row r="3" spans="1:12" ht="30.75" customHeight="1" x14ac:dyDescent="0.3">
      <c r="A3" s="116"/>
      <c r="C3" s="12"/>
    </row>
    <row r="4" spans="1:12" ht="30.75" customHeight="1" x14ac:dyDescent="0.3">
      <c r="A4" s="116"/>
    </row>
    <row r="5" spans="1:12" s="3" customFormat="1" ht="36.6" x14ac:dyDescent="0.3">
      <c r="C5" s="238"/>
      <c r="D5" s="238"/>
      <c r="E5" s="238"/>
      <c r="F5" s="239"/>
      <c r="G5" s="239"/>
      <c r="H5" s="238"/>
      <c r="I5" s="1"/>
      <c r="J5" s="1"/>
      <c r="K5" s="1"/>
      <c r="L5" s="1"/>
    </row>
    <row r="6" spans="1:12" s="3" customFormat="1" ht="36.6" x14ac:dyDescent="0.7">
      <c r="B6" s="120"/>
      <c r="C6" s="240"/>
      <c r="D6" s="238"/>
      <c r="E6" s="238"/>
      <c r="F6" s="241"/>
      <c r="G6" s="239"/>
      <c r="H6" s="238"/>
      <c r="K6" s="1"/>
      <c r="L6" s="1"/>
    </row>
    <row r="7" spans="1:12" s="4" customFormat="1" ht="32.25" customHeight="1" x14ac:dyDescent="0.7">
      <c r="B7" s="121"/>
      <c r="C7" s="313" t="str">
        <f>IF(Intro!F8="","",Intro!F8)</f>
        <v>UO</v>
      </c>
      <c r="D7" s="313"/>
      <c r="E7" s="313"/>
      <c r="F7" s="313"/>
      <c r="G7" s="262" t="str">
        <f>IF(COUNTIF(I18:I50,"Preencha F-Gas")&gt;0,"VERIFIQUE ERROS","")</f>
        <v/>
      </c>
      <c r="H7" s="260" t="s">
        <v>490</v>
      </c>
    </row>
    <row r="8" spans="1:12" s="4" customFormat="1" ht="14.25" customHeight="1" x14ac:dyDescent="0.3">
      <c r="C8" s="243"/>
      <c r="D8" s="243"/>
      <c r="E8" s="243"/>
      <c r="F8" s="244"/>
      <c r="G8" s="244"/>
      <c r="H8" s="236"/>
    </row>
    <row r="9" spans="1:12" s="4" customFormat="1" ht="42" customHeight="1" x14ac:dyDescent="0.3">
      <c r="B9" s="264" t="s">
        <v>491</v>
      </c>
      <c r="C9" s="44"/>
      <c r="D9" s="44"/>
      <c r="E9" s="44"/>
      <c r="F9" s="45"/>
      <c r="G9" s="45"/>
      <c r="H9" s="46"/>
    </row>
    <row r="10" spans="1:12" s="4" customFormat="1" ht="9.75" customHeight="1" x14ac:dyDescent="0.3">
      <c r="B10" s="14"/>
      <c r="C10" s="15"/>
      <c r="D10" s="15"/>
      <c r="E10" s="15"/>
      <c r="F10" s="16"/>
      <c r="G10" s="16"/>
      <c r="H10" s="17"/>
    </row>
    <row r="11" spans="1:12" s="4" customFormat="1" ht="22.5" customHeight="1" x14ac:dyDescent="0.3">
      <c r="B11" s="266" t="s">
        <v>492</v>
      </c>
      <c r="C11" s="47"/>
      <c r="D11" s="47"/>
      <c r="E11" s="47"/>
      <c r="F11" s="48"/>
      <c r="G11" s="48"/>
      <c r="H11" s="49"/>
    </row>
    <row r="12" spans="1:12" s="4" customFormat="1" ht="15" customHeight="1" x14ac:dyDescent="0.3">
      <c r="B12" s="314" t="s">
        <v>60</v>
      </c>
      <c r="C12" s="314"/>
      <c r="D12" s="314"/>
      <c r="E12" s="314"/>
      <c r="F12" s="314"/>
      <c r="G12" s="314"/>
      <c r="H12" s="314"/>
      <c r="L12" s="57"/>
    </row>
    <row r="13" spans="1:12" s="4" customFormat="1" ht="17.25" customHeight="1" x14ac:dyDescent="0.3">
      <c r="B13" s="315" t="s">
        <v>535</v>
      </c>
      <c r="C13" s="315"/>
      <c r="D13" s="315"/>
      <c r="E13" s="315"/>
      <c r="F13" s="315"/>
      <c r="G13" s="315"/>
      <c r="H13" s="315"/>
      <c r="L13" s="57"/>
    </row>
    <row r="14" spans="1:12" s="4" customFormat="1" ht="22.5" customHeight="1" x14ac:dyDescent="0.3">
      <c r="B14" s="265" t="s">
        <v>534</v>
      </c>
      <c r="C14" s="47"/>
      <c r="D14" s="48"/>
      <c r="E14" s="48"/>
      <c r="F14" s="49"/>
      <c r="G14" s="47"/>
      <c r="H14" s="48"/>
    </row>
    <row r="15" spans="1:12" s="4" customFormat="1" ht="4.5" customHeight="1" x14ac:dyDescent="0.3">
      <c r="B15" s="14"/>
      <c r="C15" s="15"/>
      <c r="D15" s="16"/>
      <c r="E15" s="16"/>
      <c r="F15" s="17"/>
      <c r="G15" s="15"/>
      <c r="H15" s="16"/>
    </row>
    <row r="16" spans="1:12" s="4" customFormat="1" ht="9.75" customHeight="1" x14ac:dyDescent="0.3">
      <c r="B16" s="316" t="s">
        <v>207</v>
      </c>
      <c r="C16" s="311" t="s">
        <v>62</v>
      </c>
      <c r="D16" s="304" t="s">
        <v>26</v>
      </c>
      <c r="E16" s="311" t="s">
        <v>27</v>
      </c>
      <c r="F16" s="311" t="s">
        <v>28</v>
      </c>
      <c r="G16" s="311" t="s">
        <v>29</v>
      </c>
      <c r="H16" s="304" t="s">
        <v>30</v>
      </c>
    </row>
    <row r="17" spans="2:9" s="4" customFormat="1" ht="29.25" customHeight="1" x14ac:dyDescent="0.3">
      <c r="B17" s="317"/>
      <c r="C17" s="312"/>
      <c r="D17" s="305"/>
      <c r="E17" s="312"/>
      <c r="F17" s="312"/>
      <c r="G17" s="312"/>
      <c r="H17" s="305"/>
    </row>
    <row r="18" spans="2:9" s="4" customFormat="1" ht="25.5" customHeight="1" x14ac:dyDescent="0.3">
      <c r="B18" s="306" t="s">
        <v>63</v>
      </c>
      <c r="C18" s="71"/>
      <c r="D18" s="67" t="str">
        <f t="shared" ref="D18:D35" si="0">IF(C18="","","Quilograma")</f>
        <v/>
      </c>
      <c r="E18" s="158"/>
      <c r="F18" s="325"/>
      <c r="G18" s="331"/>
      <c r="H18" s="333"/>
      <c r="I18" s="30" t="str">
        <f t="shared" ref="I18:I35" si="1">IF(E18="","",IF(C18="","Preencha F-Gas",""))</f>
        <v/>
      </c>
    </row>
    <row r="19" spans="2:9" s="4" customFormat="1" ht="25.5" customHeight="1" x14ac:dyDescent="0.3">
      <c r="B19" s="307"/>
      <c r="C19" s="163"/>
      <c r="D19" s="155" t="str">
        <f t="shared" si="0"/>
        <v/>
      </c>
      <c r="E19" s="156"/>
      <c r="F19" s="326"/>
      <c r="G19" s="332"/>
      <c r="H19" s="334"/>
      <c r="I19" s="30" t="str">
        <f t="shared" si="1"/>
        <v/>
      </c>
    </row>
    <row r="20" spans="2:9" s="4" customFormat="1" ht="25.5" customHeight="1" x14ac:dyDescent="0.3">
      <c r="B20" s="307"/>
      <c r="C20" s="163"/>
      <c r="D20" s="155" t="str">
        <f t="shared" si="0"/>
        <v/>
      </c>
      <c r="E20" s="156"/>
      <c r="F20" s="326"/>
      <c r="G20" s="332"/>
      <c r="H20" s="334"/>
      <c r="I20" s="30" t="str">
        <f t="shared" si="1"/>
        <v/>
      </c>
    </row>
    <row r="21" spans="2:9" s="4" customFormat="1" ht="25.5" customHeight="1" x14ac:dyDescent="0.3">
      <c r="B21" s="307"/>
      <c r="C21" s="163"/>
      <c r="D21" s="155" t="str">
        <f t="shared" si="0"/>
        <v/>
      </c>
      <c r="E21" s="156"/>
      <c r="F21" s="326"/>
      <c r="G21" s="332"/>
      <c r="H21" s="334"/>
      <c r="I21" s="30" t="str">
        <f t="shared" si="1"/>
        <v/>
      </c>
    </row>
    <row r="22" spans="2:9" s="4" customFormat="1" ht="25.5" customHeight="1" x14ac:dyDescent="0.3">
      <c r="B22" s="307"/>
      <c r="C22" s="163"/>
      <c r="D22" s="155" t="str">
        <f t="shared" si="0"/>
        <v/>
      </c>
      <c r="E22" s="156"/>
      <c r="F22" s="326"/>
      <c r="G22" s="332"/>
      <c r="H22" s="334"/>
      <c r="I22" s="30" t="str">
        <f t="shared" si="1"/>
        <v/>
      </c>
    </row>
    <row r="23" spans="2:9" s="4" customFormat="1" ht="25.5" customHeight="1" x14ac:dyDescent="0.3">
      <c r="B23" s="318"/>
      <c r="C23" s="164"/>
      <c r="D23" s="160" t="str">
        <f t="shared" si="0"/>
        <v/>
      </c>
      <c r="E23" s="161"/>
      <c r="F23" s="327"/>
      <c r="G23" s="335"/>
      <c r="H23" s="336"/>
      <c r="I23" s="30" t="str">
        <f t="shared" si="1"/>
        <v/>
      </c>
    </row>
    <row r="24" spans="2:9" s="4" customFormat="1" ht="25.5" customHeight="1" x14ac:dyDescent="0.3">
      <c r="B24" s="306" t="s">
        <v>64</v>
      </c>
      <c r="C24" s="71"/>
      <c r="D24" s="67" t="str">
        <f t="shared" si="0"/>
        <v/>
      </c>
      <c r="E24" s="158"/>
      <c r="F24" s="325"/>
      <c r="G24" s="331"/>
      <c r="H24" s="333"/>
      <c r="I24" s="30" t="str">
        <f t="shared" si="1"/>
        <v/>
      </c>
    </row>
    <row r="25" spans="2:9" s="4" customFormat="1" ht="25.5" customHeight="1" x14ac:dyDescent="0.3">
      <c r="B25" s="307"/>
      <c r="C25" s="163"/>
      <c r="D25" s="155" t="str">
        <f t="shared" si="0"/>
        <v/>
      </c>
      <c r="E25" s="156"/>
      <c r="F25" s="326"/>
      <c r="G25" s="332"/>
      <c r="H25" s="334"/>
      <c r="I25" s="30" t="str">
        <f t="shared" si="1"/>
        <v/>
      </c>
    </row>
    <row r="26" spans="2:9" s="4" customFormat="1" ht="25.5" customHeight="1" x14ac:dyDescent="0.3">
      <c r="B26" s="307"/>
      <c r="C26" s="163"/>
      <c r="D26" s="155" t="str">
        <f t="shared" si="0"/>
        <v/>
      </c>
      <c r="E26" s="156"/>
      <c r="F26" s="326"/>
      <c r="G26" s="332"/>
      <c r="H26" s="334"/>
      <c r="I26" s="30" t="str">
        <f t="shared" si="1"/>
        <v/>
      </c>
    </row>
    <row r="27" spans="2:9" s="4" customFormat="1" ht="25.5" customHeight="1" x14ac:dyDescent="0.3">
      <c r="B27" s="307"/>
      <c r="C27" s="163"/>
      <c r="D27" s="155" t="str">
        <f t="shared" si="0"/>
        <v/>
      </c>
      <c r="E27" s="156"/>
      <c r="F27" s="326"/>
      <c r="G27" s="332"/>
      <c r="H27" s="334"/>
      <c r="I27" s="30" t="str">
        <f t="shared" si="1"/>
        <v/>
      </c>
    </row>
    <row r="28" spans="2:9" s="4" customFormat="1" ht="25.5" customHeight="1" x14ac:dyDescent="0.3">
      <c r="B28" s="307"/>
      <c r="C28" s="163"/>
      <c r="D28" s="155" t="str">
        <f t="shared" si="0"/>
        <v/>
      </c>
      <c r="E28" s="156"/>
      <c r="F28" s="326"/>
      <c r="G28" s="332"/>
      <c r="H28" s="334"/>
      <c r="I28" s="30" t="str">
        <f t="shared" si="1"/>
        <v/>
      </c>
    </row>
    <row r="29" spans="2:9" s="4" customFormat="1" ht="25.5" customHeight="1" x14ac:dyDescent="0.3">
      <c r="B29" s="318"/>
      <c r="C29" s="164"/>
      <c r="D29" s="160" t="str">
        <f t="shared" si="0"/>
        <v/>
      </c>
      <c r="E29" s="161"/>
      <c r="F29" s="327"/>
      <c r="G29" s="335"/>
      <c r="H29" s="336"/>
      <c r="I29" s="30" t="str">
        <f t="shared" si="1"/>
        <v/>
      </c>
    </row>
    <row r="30" spans="2:9" s="4" customFormat="1" ht="25.5" customHeight="1" x14ac:dyDescent="0.3">
      <c r="B30" s="306" t="s">
        <v>65</v>
      </c>
      <c r="C30" s="71"/>
      <c r="D30" s="67" t="str">
        <f t="shared" si="0"/>
        <v/>
      </c>
      <c r="E30" s="158"/>
      <c r="F30" s="325"/>
      <c r="G30" s="331"/>
      <c r="H30" s="333"/>
      <c r="I30" s="30" t="str">
        <f t="shared" si="1"/>
        <v/>
      </c>
    </row>
    <row r="31" spans="2:9" s="4" customFormat="1" ht="25.5" customHeight="1" x14ac:dyDescent="0.3">
      <c r="B31" s="307"/>
      <c r="C31" s="163"/>
      <c r="D31" s="155" t="str">
        <f t="shared" si="0"/>
        <v/>
      </c>
      <c r="E31" s="156"/>
      <c r="F31" s="326"/>
      <c r="G31" s="332"/>
      <c r="H31" s="334"/>
      <c r="I31" s="30" t="str">
        <f t="shared" si="1"/>
        <v/>
      </c>
    </row>
    <row r="32" spans="2:9" s="4" customFormat="1" ht="25.5" customHeight="1" x14ac:dyDescent="0.3">
      <c r="B32" s="307"/>
      <c r="C32" s="163"/>
      <c r="D32" s="155" t="str">
        <f t="shared" si="0"/>
        <v/>
      </c>
      <c r="E32" s="156"/>
      <c r="F32" s="326"/>
      <c r="G32" s="332"/>
      <c r="H32" s="334"/>
      <c r="I32" s="30" t="str">
        <f t="shared" si="1"/>
        <v/>
      </c>
    </row>
    <row r="33" spans="2:9" s="4" customFormat="1" ht="25.5" customHeight="1" x14ac:dyDescent="0.3">
      <c r="B33" s="307"/>
      <c r="C33" s="163"/>
      <c r="D33" s="155" t="str">
        <f t="shared" si="0"/>
        <v/>
      </c>
      <c r="E33" s="156"/>
      <c r="F33" s="326"/>
      <c r="G33" s="332"/>
      <c r="H33" s="334"/>
      <c r="I33" s="30" t="str">
        <f t="shared" si="1"/>
        <v/>
      </c>
    </row>
    <row r="34" spans="2:9" s="4" customFormat="1" ht="25.5" customHeight="1" x14ac:dyDescent="0.3">
      <c r="B34" s="307"/>
      <c r="C34" s="163"/>
      <c r="D34" s="155" t="str">
        <f t="shared" si="0"/>
        <v/>
      </c>
      <c r="E34" s="156"/>
      <c r="F34" s="326"/>
      <c r="G34" s="332"/>
      <c r="H34" s="334"/>
      <c r="I34" s="30" t="str">
        <f t="shared" si="1"/>
        <v/>
      </c>
    </row>
    <row r="35" spans="2:9" s="4" customFormat="1" ht="25.5" customHeight="1" x14ac:dyDescent="0.3">
      <c r="B35" s="308"/>
      <c r="C35" s="164"/>
      <c r="D35" s="160" t="str">
        <f t="shared" si="0"/>
        <v/>
      </c>
      <c r="E35" s="161"/>
      <c r="F35" s="326"/>
      <c r="G35" s="332"/>
      <c r="H35" s="334"/>
      <c r="I35" s="30" t="str">
        <f t="shared" si="1"/>
        <v/>
      </c>
    </row>
    <row r="36" spans="2:9" s="4" customFormat="1" ht="10.050000000000001" customHeight="1" x14ac:dyDescent="0.3">
      <c r="B36" s="5"/>
      <c r="C36" s="5"/>
      <c r="D36" s="10"/>
      <c r="E36" s="10"/>
      <c r="H36" s="8"/>
    </row>
    <row r="37" spans="2:9" s="4" customFormat="1" ht="9.75" customHeight="1" x14ac:dyDescent="0.3">
      <c r="B37" s="316" t="s">
        <v>209</v>
      </c>
      <c r="C37" s="311" t="s">
        <v>62</v>
      </c>
      <c r="D37" s="304" t="s">
        <v>26</v>
      </c>
      <c r="E37" s="311" t="s">
        <v>27</v>
      </c>
      <c r="F37" s="311" t="s">
        <v>28</v>
      </c>
      <c r="G37" s="311" t="s">
        <v>29</v>
      </c>
      <c r="H37" s="304" t="s">
        <v>30</v>
      </c>
    </row>
    <row r="38" spans="2:9" s="4" customFormat="1" ht="29.25" customHeight="1" x14ac:dyDescent="0.3">
      <c r="B38" s="317"/>
      <c r="C38" s="312"/>
      <c r="D38" s="305"/>
      <c r="E38" s="312"/>
      <c r="F38" s="312"/>
      <c r="G38" s="312"/>
      <c r="H38" s="305"/>
    </row>
    <row r="39" spans="2:9" s="4" customFormat="1" ht="25.5" customHeight="1" x14ac:dyDescent="0.3">
      <c r="B39" s="306" t="s">
        <v>66</v>
      </c>
      <c r="C39" s="165"/>
      <c r="D39" s="166" t="str">
        <f t="shared" ref="D39:D50" si="2">IF(C39="","","Quilograma")</f>
        <v/>
      </c>
      <c r="E39" s="167"/>
      <c r="F39" s="328"/>
      <c r="G39" s="319"/>
      <c r="H39" s="322"/>
      <c r="I39" s="30" t="str">
        <f t="shared" ref="I39:I50" si="3">IF(E39="","",IF(C39="","Preencha F-Gas",""))</f>
        <v/>
      </c>
    </row>
    <row r="40" spans="2:9" s="4" customFormat="1" ht="25.5" customHeight="1" x14ac:dyDescent="0.3">
      <c r="B40" s="307"/>
      <c r="C40" s="168"/>
      <c r="D40" s="169" t="str">
        <f t="shared" si="2"/>
        <v/>
      </c>
      <c r="E40" s="170"/>
      <c r="F40" s="329"/>
      <c r="G40" s="320"/>
      <c r="H40" s="323"/>
      <c r="I40" s="30" t="str">
        <f t="shared" si="3"/>
        <v/>
      </c>
    </row>
    <row r="41" spans="2:9" s="4" customFormat="1" ht="25.5" customHeight="1" x14ac:dyDescent="0.3">
      <c r="B41" s="307"/>
      <c r="C41" s="168"/>
      <c r="D41" s="169" t="str">
        <f t="shared" si="2"/>
        <v/>
      </c>
      <c r="E41" s="170"/>
      <c r="F41" s="329"/>
      <c r="G41" s="320"/>
      <c r="H41" s="323"/>
      <c r="I41" s="30" t="str">
        <f t="shared" si="3"/>
        <v/>
      </c>
    </row>
    <row r="42" spans="2:9" s="4" customFormat="1" ht="25.5" customHeight="1" x14ac:dyDescent="0.3">
      <c r="B42" s="307"/>
      <c r="C42" s="168"/>
      <c r="D42" s="169" t="str">
        <f t="shared" si="2"/>
        <v/>
      </c>
      <c r="E42" s="170"/>
      <c r="F42" s="329"/>
      <c r="G42" s="320"/>
      <c r="H42" s="323"/>
      <c r="I42" s="30" t="str">
        <f t="shared" si="3"/>
        <v/>
      </c>
    </row>
    <row r="43" spans="2:9" s="4" customFormat="1" ht="25.5" customHeight="1" x14ac:dyDescent="0.3">
      <c r="B43" s="307"/>
      <c r="C43" s="168"/>
      <c r="D43" s="169" t="str">
        <f t="shared" si="2"/>
        <v/>
      </c>
      <c r="E43" s="170"/>
      <c r="F43" s="329"/>
      <c r="G43" s="320"/>
      <c r="H43" s="323"/>
      <c r="I43" s="30" t="str">
        <f t="shared" si="3"/>
        <v/>
      </c>
    </row>
    <row r="44" spans="2:9" s="4" customFormat="1" ht="25.5" customHeight="1" x14ac:dyDescent="0.3">
      <c r="B44" s="318"/>
      <c r="C44" s="171"/>
      <c r="D44" s="172" t="str">
        <f t="shared" si="2"/>
        <v/>
      </c>
      <c r="E44" s="173"/>
      <c r="F44" s="330"/>
      <c r="G44" s="321"/>
      <c r="H44" s="324"/>
      <c r="I44" s="30" t="str">
        <f t="shared" si="3"/>
        <v/>
      </c>
    </row>
    <row r="45" spans="2:9" s="4" customFormat="1" ht="25.5" customHeight="1" x14ac:dyDescent="0.3">
      <c r="B45" s="306" t="s">
        <v>67</v>
      </c>
      <c r="C45" s="165"/>
      <c r="D45" s="166" t="str">
        <f t="shared" si="2"/>
        <v/>
      </c>
      <c r="E45" s="167"/>
      <c r="F45" s="328"/>
      <c r="G45" s="319"/>
      <c r="H45" s="322"/>
      <c r="I45" s="30" t="str">
        <f t="shared" si="3"/>
        <v/>
      </c>
    </row>
    <row r="46" spans="2:9" s="4" customFormat="1" ht="25.5" customHeight="1" x14ac:dyDescent="0.3">
      <c r="B46" s="307"/>
      <c r="C46" s="168"/>
      <c r="D46" s="169" t="str">
        <f t="shared" si="2"/>
        <v/>
      </c>
      <c r="E46" s="170"/>
      <c r="F46" s="329"/>
      <c r="G46" s="320"/>
      <c r="H46" s="323"/>
      <c r="I46" s="30" t="str">
        <f t="shared" si="3"/>
        <v/>
      </c>
    </row>
    <row r="47" spans="2:9" s="4" customFormat="1" ht="25.5" customHeight="1" x14ac:dyDescent="0.3">
      <c r="B47" s="307"/>
      <c r="C47" s="168"/>
      <c r="D47" s="169" t="str">
        <f t="shared" si="2"/>
        <v/>
      </c>
      <c r="E47" s="170"/>
      <c r="F47" s="329"/>
      <c r="G47" s="320"/>
      <c r="H47" s="323"/>
      <c r="I47" s="30" t="str">
        <f t="shared" si="3"/>
        <v/>
      </c>
    </row>
    <row r="48" spans="2:9" s="4" customFormat="1" ht="25.5" customHeight="1" x14ac:dyDescent="0.3">
      <c r="B48" s="307"/>
      <c r="C48" s="168"/>
      <c r="D48" s="169" t="str">
        <f t="shared" si="2"/>
        <v/>
      </c>
      <c r="E48" s="170"/>
      <c r="F48" s="329"/>
      <c r="G48" s="320"/>
      <c r="H48" s="323"/>
      <c r="I48" s="30" t="str">
        <f t="shared" si="3"/>
        <v/>
      </c>
    </row>
    <row r="49" spans="2:10" s="4" customFormat="1" ht="25.5" customHeight="1" x14ac:dyDescent="0.3">
      <c r="B49" s="307"/>
      <c r="C49" s="168"/>
      <c r="D49" s="169" t="str">
        <f t="shared" si="2"/>
        <v/>
      </c>
      <c r="E49" s="170"/>
      <c r="F49" s="329"/>
      <c r="G49" s="320"/>
      <c r="H49" s="323"/>
      <c r="I49" s="30" t="str">
        <f t="shared" si="3"/>
        <v/>
      </c>
    </row>
    <row r="50" spans="2:10" s="4" customFormat="1" ht="25.5" customHeight="1" x14ac:dyDescent="0.3">
      <c r="B50" s="308"/>
      <c r="C50" s="171"/>
      <c r="D50" s="172" t="str">
        <f t="shared" si="2"/>
        <v/>
      </c>
      <c r="E50" s="173"/>
      <c r="F50" s="329"/>
      <c r="G50" s="320"/>
      <c r="H50" s="323"/>
      <c r="I50" s="30" t="str">
        <f t="shared" si="3"/>
        <v/>
      </c>
    </row>
    <row r="51" spans="2:10" s="4" customFormat="1" ht="24" customHeight="1" x14ac:dyDescent="0.3">
      <c r="B51" s="15"/>
      <c r="C51" s="15"/>
      <c r="D51" s="15"/>
      <c r="E51" s="15"/>
      <c r="F51" s="16"/>
      <c r="G51" s="22"/>
      <c r="H51" s="23"/>
      <c r="I51" s="24"/>
      <c r="J51" s="24"/>
    </row>
    <row r="59" spans="2:10" s="4" customFormat="1" x14ac:dyDescent="0.3">
      <c r="B59" s="5"/>
      <c r="C59" s="6"/>
      <c r="D59" s="6"/>
      <c r="E59" s="6"/>
      <c r="F59" s="10"/>
      <c r="G59" s="10"/>
      <c r="J59" s="8"/>
    </row>
    <row r="60" spans="2:10" s="4" customFormat="1" x14ac:dyDescent="0.3">
      <c r="B60" s="5"/>
      <c r="C60" s="6"/>
      <c r="D60" s="6"/>
      <c r="E60" s="6"/>
      <c r="F60" s="10"/>
      <c r="G60" s="10"/>
      <c r="J60" s="8"/>
    </row>
    <row r="61" spans="2:10" s="4" customFormat="1" x14ac:dyDescent="0.3">
      <c r="B61" s="5"/>
      <c r="C61" s="6"/>
      <c r="D61" s="6"/>
      <c r="E61" s="6"/>
      <c r="F61" s="10"/>
      <c r="G61" s="10"/>
      <c r="J61" s="8"/>
    </row>
    <row r="62" spans="2:10" s="4" customFormat="1" x14ac:dyDescent="0.3">
      <c r="B62" s="5"/>
      <c r="C62" s="6"/>
      <c r="D62" s="6"/>
      <c r="E62" s="6"/>
      <c r="F62" s="10"/>
      <c r="G62" s="10"/>
      <c r="J62" s="8"/>
    </row>
    <row r="63" spans="2:10" s="4" customFormat="1" x14ac:dyDescent="0.3">
      <c r="B63" s="5"/>
      <c r="C63" s="6"/>
      <c r="D63" s="6"/>
      <c r="E63" s="6"/>
      <c r="F63" s="10"/>
      <c r="G63" s="10"/>
      <c r="J63" s="8"/>
    </row>
    <row r="64" spans="2:10" s="4" customFormat="1" x14ac:dyDescent="0.3">
      <c r="B64" s="5"/>
      <c r="C64" s="6"/>
      <c r="D64" s="6"/>
      <c r="E64" s="6"/>
      <c r="F64" s="10"/>
      <c r="G64" s="10"/>
      <c r="J64" s="8"/>
    </row>
    <row r="65" spans="2:10" s="4" customFormat="1" x14ac:dyDescent="0.3">
      <c r="B65" s="5"/>
      <c r="C65" s="6"/>
      <c r="D65" s="6"/>
      <c r="E65" s="6"/>
      <c r="F65" s="10"/>
      <c r="G65" s="10"/>
      <c r="J65" s="8"/>
    </row>
    <row r="66" spans="2:10" s="4" customFormat="1" x14ac:dyDescent="0.3">
      <c r="B66" s="5"/>
      <c r="C66" s="6"/>
      <c r="D66" s="6"/>
      <c r="E66" s="6"/>
      <c r="F66" s="10"/>
      <c r="G66" s="10"/>
      <c r="J66" s="8"/>
    </row>
    <row r="67" spans="2:10" s="4" customFormat="1" x14ac:dyDescent="0.3">
      <c r="B67" s="5"/>
      <c r="C67" s="6"/>
      <c r="D67" s="6"/>
      <c r="E67" s="6"/>
      <c r="F67" s="10"/>
      <c r="G67" s="10"/>
      <c r="J67" s="8"/>
    </row>
    <row r="68" spans="2:10" s="4" customFormat="1" x14ac:dyDescent="0.3">
      <c r="B68" s="5"/>
      <c r="C68" s="6"/>
      <c r="D68" s="6"/>
      <c r="E68" s="6"/>
      <c r="F68" s="10"/>
      <c r="G68" s="10"/>
      <c r="J68" s="8"/>
    </row>
    <row r="69" spans="2:10" s="4" customFormat="1" x14ac:dyDescent="0.3">
      <c r="B69" s="5"/>
      <c r="C69" s="5"/>
      <c r="D69" s="5"/>
      <c r="E69" s="5"/>
      <c r="F69" s="10"/>
      <c r="G69" s="10"/>
      <c r="J69" s="8"/>
    </row>
    <row r="295" spans="2:8" hidden="1" x14ac:dyDescent="0.3"/>
    <row r="296" spans="2:8" ht="31.2" hidden="1" x14ac:dyDescent="0.3">
      <c r="B296" s="5" t="s">
        <v>36</v>
      </c>
      <c r="C296" s="9" t="s">
        <v>68</v>
      </c>
      <c r="F296" s="5"/>
      <c r="H296" s="5" t="s">
        <v>69</v>
      </c>
    </row>
    <row r="297" spans="2:8" ht="31.2" hidden="1" x14ac:dyDescent="0.3">
      <c r="B297" s="5" t="s">
        <v>71</v>
      </c>
      <c r="C297" s="9" t="s">
        <v>70</v>
      </c>
      <c r="F297" s="5"/>
      <c r="H297" s="5" t="s">
        <v>72</v>
      </c>
    </row>
    <row r="298" spans="2:8" ht="31.2" hidden="1" x14ac:dyDescent="0.3">
      <c r="B298" s="5" t="s">
        <v>74</v>
      </c>
      <c r="C298" s="9" t="s">
        <v>73</v>
      </c>
      <c r="F298" s="5"/>
      <c r="H298" s="5" t="s">
        <v>75</v>
      </c>
    </row>
    <row r="299" spans="2:8" ht="31.2" hidden="1" x14ac:dyDescent="0.3">
      <c r="B299" s="5" t="s">
        <v>51</v>
      </c>
      <c r="C299" s="9" t="s">
        <v>76</v>
      </c>
      <c r="F299" s="5"/>
    </row>
    <row r="300" spans="2:8" ht="31.2" hidden="1" x14ac:dyDescent="0.3">
      <c r="C300" s="9" t="s">
        <v>77</v>
      </c>
      <c r="F300" s="5"/>
    </row>
    <row r="301" spans="2:8" ht="31.2" hidden="1" x14ac:dyDescent="0.3">
      <c r="C301" s="9" t="s">
        <v>78</v>
      </c>
      <c r="F301" s="5"/>
    </row>
    <row r="302" spans="2:8" ht="31.2" hidden="1" x14ac:dyDescent="0.3">
      <c r="C302" s="9" t="s">
        <v>79</v>
      </c>
      <c r="F302" s="5"/>
    </row>
    <row r="303" spans="2:8" ht="31.2" hidden="1" x14ac:dyDescent="0.3">
      <c r="C303" s="9" t="s">
        <v>80</v>
      </c>
      <c r="F303" s="5"/>
    </row>
    <row r="304" spans="2:8" ht="31.2" hidden="1" x14ac:dyDescent="0.3">
      <c r="C304" s="9" t="s">
        <v>81</v>
      </c>
      <c r="F304" s="5"/>
    </row>
    <row r="305" spans="3:6" ht="31.2" hidden="1" x14ac:dyDescent="0.3">
      <c r="C305" s="9" t="s">
        <v>82</v>
      </c>
      <c r="F305" s="5"/>
    </row>
    <row r="306" spans="3:6" ht="31.2" hidden="1" x14ac:dyDescent="0.3">
      <c r="C306" s="9" t="s">
        <v>83</v>
      </c>
      <c r="F306" s="5"/>
    </row>
    <row r="307" spans="3:6" ht="31.2" hidden="1" x14ac:dyDescent="0.3">
      <c r="C307" s="9" t="s">
        <v>84</v>
      </c>
      <c r="F307" s="5"/>
    </row>
    <row r="308" spans="3:6" ht="31.2" hidden="1" x14ac:dyDescent="0.3">
      <c r="C308" s="9" t="s">
        <v>85</v>
      </c>
      <c r="F308" s="5"/>
    </row>
    <row r="309" spans="3:6" ht="31.2" hidden="1" x14ac:dyDescent="0.3">
      <c r="C309" s="9" t="s">
        <v>86</v>
      </c>
      <c r="F309" s="5"/>
    </row>
    <row r="310" spans="3:6" ht="31.2" hidden="1" x14ac:dyDescent="0.3">
      <c r="C310" s="9" t="s">
        <v>87</v>
      </c>
      <c r="F310" s="5"/>
    </row>
    <row r="311" spans="3:6" hidden="1" x14ac:dyDescent="0.3">
      <c r="C311" s="9" t="s">
        <v>88</v>
      </c>
      <c r="F311" s="5"/>
    </row>
    <row r="312" spans="3:6" hidden="1" x14ac:dyDescent="0.3">
      <c r="C312" s="9" t="s">
        <v>89</v>
      </c>
      <c r="F312" s="5"/>
    </row>
    <row r="313" spans="3:6" hidden="1" x14ac:dyDescent="0.3">
      <c r="C313" s="9" t="s">
        <v>90</v>
      </c>
      <c r="F313" s="5"/>
    </row>
    <row r="314" spans="3:6" ht="31.2" hidden="1" x14ac:dyDescent="0.3">
      <c r="C314" s="9" t="s">
        <v>91</v>
      </c>
      <c r="F314" s="5"/>
    </row>
    <row r="315" spans="3:6" hidden="1" x14ac:dyDescent="0.3">
      <c r="C315" s="9" t="s">
        <v>92</v>
      </c>
      <c r="F315" s="5"/>
    </row>
    <row r="316" spans="3:6" hidden="1" x14ac:dyDescent="0.3">
      <c r="C316" s="9" t="s">
        <v>93</v>
      </c>
      <c r="F316" s="5"/>
    </row>
    <row r="317" spans="3:6" ht="31.2" hidden="1" x14ac:dyDescent="0.3">
      <c r="C317" s="9" t="s">
        <v>94</v>
      </c>
      <c r="F317" s="5"/>
    </row>
    <row r="318" spans="3:6" ht="31.2" hidden="1" x14ac:dyDescent="0.3">
      <c r="C318" s="9" t="s">
        <v>95</v>
      </c>
      <c r="F318" s="5"/>
    </row>
    <row r="319" spans="3:6" hidden="1" x14ac:dyDescent="0.3">
      <c r="C319" s="9" t="s">
        <v>96</v>
      </c>
      <c r="F319" s="5"/>
    </row>
    <row r="320" spans="3:6" hidden="1" x14ac:dyDescent="0.3">
      <c r="C320" s="9" t="s">
        <v>97</v>
      </c>
      <c r="F320" s="5"/>
    </row>
    <row r="321" spans="3:6" ht="31.2" hidden="1" x14ac:dyDescent="0.3">
      <c r="C321" s="9" t="s">
        <v>98</v>
      </c>
      <c r="F321" s="5"/>
    </row>
    <row r="322" spans="3:6" hidden="1" x14ac:dyDescent="0.3">
      <c r="C322" s="9" t="s">
        <v>99</v>
      </c>
      <c r="F322" s="5"/>
    </row>
    <row r="323" spans="3:6" hidden="1" x14ac:dyDescent="0.3">
      <c r="C323" s="9" t="s">
        <v>100</v>
      </c>
      <c r="F323" s="5"/>
    </row>
    <row r="324" spans="3:6" hidden="1" x14ac:dyDescent="0.3">
      <c r="C324" s="9" t="s">
        <v>101</v>
      </c>
      <c r="F324" s="5"/>
    </row>
    <row r="325" spans="3:6" hidden="1" x14ac:dyDescent="0.3">
      <c r="C325" s="9" t="s">
        <v>102</v>
      </c>
      <c r="F325" s="5"/>
    </row>
    <row r="326" spans="3:6" hidden="1" x14ac:dyDescent="0.3">
      <c r="C326" s="9" t="s">
        <v>103</v>
      </c>
      <c r="F326" s="5"/>
    </row>
    <row r="327" spans="3:6" hidden="1" x14ac:dyDescent="0.3">
      <c r="C327" s="9" t="s">
        <v>104</v>
      </c>
      <c r="F327" s="5"/>
    </row>
    <row r="328" spans="3:6" hidden="1" x14ac:dyDescent="0.3">
      <c r="C328" s="9" t="s">
        <v>105</v>
      </c>
      <c r="F328" s="5"/>
    </row>
    <row r="329" spans="3:6" hidden="1" x14ac:dyDescent="0.3">
      <c r="C329" s="9" t="s">
        <v>106</v>
      </c>
      <c r="F329" s="5"/>
    </row>
    <row r="330" spans="3:6" ht="31.2" hidden="1" x14ac:dyDescent="0.3">
      <c r="C330" s="9" t="s">
        <v>107</v>
      </c>
      <c r="F330" s="5"/>
    </row>
    <row r="331" spans="3:6" hidden="1" x14ac:dyDescent="0.3">
      <c r="C331" s="9" t="s">
        <v>108</v>
      </c>
      <c r="F331" s="5"/>
    </row>
    <row r="332" spans="3:6" hidden="1" x14ac:dyDescent="0.3">
      <c r="C332" s="9" t="s">
        <v>109</v>
      </c>
      <c r="F332" s="5"/>
    </row>
    <row r="333" spans="3:6" ht="31.2" hidden="1" x14ac:dyDescent="0.3">
      <c r="C333" s="9" t="s">
        <v>110</v>
      </c>
      <c r="F333" s="5"/>
    </row>
    <row r="334" spans="3:6" ht="31.2" hidden="1" x14ac:dyDescent="0.3">
      <c r="C334" s="9" t="s">
        <v>111</v>
      </c>
      <c r="F334" s="5"/>
    </row>
    <row r="335" spans="3:6" hidden="1" x14ac:dyDescent="0.3">
      <c r="C335" s="9" t="s">
        <v>112</v>
      </c>
      <c r="F335" s="5"/>
    </row>
    <row r="336" spans="3:6" ht="31.2" hidden="1" x14ac:dyDescent="0.3">
      <c r="C336" s="9" t="s">
        <v>113</v>
      </c>
      <c r="F336" s="5"/>
    </row>
    <row r="337" spans="3:6" ht="31.2" hidden="1" x14ac:dyDescent="0.3">
      <c r="C337" s="9" t="s">
        <v>114</v>
      </c>
      <c r="F337" s="5"/>
    </row>
    <row r="338" spans="3:6" ht="31.2" hidden="1" x14ac:dyDescent="0.3">
      <c r="C338" s="9" t="s">
        <v>115</v>
      </c>
      <c r="F338" s="5"/>
    </row>
    <row r="339" spans="3:6" ht="31.2" hidden="1" x14ac:dyDescent="0.3">
      <c r="C339" s="9" t="s">
        <v>116</v>
      </c>
      <c r="F339" s="5"/>
    </row>
    <row r="340" spans="3:6" ht="31.2" hidden="1" x14ac:dyDescent="0.3">
      <c r="C340" s="9" t="s">
        <v>117</v>
      </c>
      <c r="F340" s="5"/>
    </row>
    <row r="341" spans="3:6" ht="31.2" hidden="1" x14ac:dyDescent="0.3">
      <c r="C341" s="9" t="s">
        <v>118</v>
      </c>
      <c r="F341" s="5"/>
    </row>
    <row r="342" spans="3:6" ht="31.2" hidden="1" x14ac:dyDescent="0.3">
      <c r="C342" s="9" t="s">
        <v>119</v>
      </c>
      <c r="F342" s="5"/>
    </row>
    <row r="343" spans="3:6" ht="31.2" hidden="1" x14ac:dyDescent="0.3">
      <c r="C343" s="9" t="s">
        <v>120</v>
      </c>
      <c r="F343" s="5"/>
    </row>
    <row r="344" spans="3:6" ht="31.2" hidden="1" x14ac:dyDescent="0.3">
      <c r="C344" s="9" t="s">
        <v>121</v>
      </c>
      <c r="F344" s="5"/>
    </row>
    <row r="345" spans="3:6" ht="31.2" hidden="1" x14ac:dyDescent="0.3">
      <c r="C345" s="9" t="s">
        <v>122</v>
      </c>
      <c r="F345" s="5"/>
    </row>
    <row r="346" spans="3:6" ht="31.2" hidden="1" x14ac:dyDescent="0.3">
      <c r="C346" s="9" t="s">
        <v>123</v>
      </c>
      <c r="F346" s="5"/>
    </row>
    <row r="347" spans="3:6" ht="31.2" hidden="1" x14ac:dyDescent="0.3">
      <c r="C347" s="9" t="s">
        <v>124</v>
      </c>
      <c r="F347" s="5"/>
    </row>
    <row r="348" spans="3:6" ht="31.2" hidden="1" x14ac:dyDescent="0.3">
      <c r="C348" s="9" t="s">
        <v>125</v>
      </c>
      <c r="F348" s="5"/>
    </row>
    <row r="349" spans="3:6" ht="31.2" hidden="1" x14ac:dyDescent="0.3">
      <c r="C349" s="9" t="s">
        <v>126</v>
      </c>
      <c r="F349" s="5"/>
    </row>
    <row r="350" spans="3:6" ht="31.2" hidden="1" x14ac:dyDescent="0.3">
      <c r="C350" s="9" t="s">
        <v>127</v>
      </c>
      <c r="F350" s="5"/>
    </row>
    <row r="351" spans="3:6" ht="31.2" hidden="1" x14ac:dyDescent="0.3">
      <c r="C351" s="9" t="s">
        <v>128</v>
      </c>
      <c r="F351" s="5"/>
    </row>
    <row r="352" spans="3:6" ht="31.2" hidden="1" x14ac:dyDescent="0.3">
      <c r="C352" s="9" t="s">
        <v>129</v>
      </c>
      <c r="F352" s="5"/>
    </row>
    <row r="353" spans="3:6" ht="31.2" hidden="1" x14ac:dyDescent="0.3">
      <c r="C353" s="9" t="s">
        <v>130</v>
      </c>
      <c r="F353" s="5"/>
    </row>
    <row r="354" spans="3:6" ht="31.2" hidden="1" x14ac:dyDescent="0.3">
      <c r="C354" s="9" t="s">
        <v>131</v>
      </c>
      <c r="F354" s="5"/>
    </row>
    <row r="355" spans="3:6" ht="31.2" hidden="1" x14ac:dyDescent="0.3">
      <c r="C355" s="9" t="s">
        <v>132</v>
      </c>
      <c r="F355" s="5"/>
    </row>
    <row r="356" spans="3:6" ht="31.2" hidden="1" x14ac:dyDescent="0.3">
      <c r="C356" s="9" t="s">
        <v>133</v>
      </c>
      <c r="F356" s="5"/>
    </row>
    <row r="357" spans="3:6" ht="31.2" hidden="1" x14ac:dyDescent="0.3">
      <c r="C357" s="9" t="s">
        <v>134</v>
      </c>
      <c r="F357" s="5"/>
    </row>
    <row r="358" spans="3:6" ht="31.2" hidden="1" x14ac:dyDescent="0.3">
      <c r="C358" s="9" t="s">
        <v>135</v>
      </c>
      <c r="F358" s="5"/>
    </row>
    <row r="359" spans="3:6" ht="31.2" hidden="1" x14ac:dyDescent="0.3">
      <c r="C359" s="9" t="s">
        <v>136</v>
      </c>
      <c r="F359" s="5"/>
    </row>
    <row r="360" spans="3:6" ht="31.2" hidden="1" x14ac:dyDescent="0.3">
      <c r="C360" s="9" t="s">
        <v>137</v>
      </c>
      <c r="F360" s="5"/>
    </row>
    <row r="361" spans="3:6" ht="31.2" hidden="1" x14ac:dyDescent="0.3">
      <c r="C361" s="9" t="s">
        <v>138</v>
      </c>
      <c r="F361" s="5"/>
    </row>
    <row r="362" spans="3:6" ht="31.2" hidden="1" x14ac:dyDescent="0.3">
      <c r="C362" s="9" t="s">
        <v>139</v>
      </c>
      <c r="F362" s="5"/>
    </row>
    <row r="363" spans="3:6" ht="31.2" hidden="1" x14ac:dyDescent="0.3">
      <c r="C363" s="9" t="s">
        <v>140</v>
      </c>
      <c r="F363" s="5"/>
    </row>
    <row r="364" spans="3:6" ht="31.2" hidden="1" x14ac:dyDescent="0.3">
      <c r="C364" s="9" t="s">
        <v>141</v>
      </c>
      <c r="F364" s="5"/>
    </row>
    <row r="365" spans="3:6" ht="31.2" hidden="1" x14ac:dyDescent="0.3">
      <c r="C365" s="9" t="s">
        <v>142</v>
      </c>
      <c r="F365" s="5"/>
    </row>
    <row r="366" spans="3:6" ht="31.2" hidden="1" x14ac:dyDescent="0.3">
      <c r="C366" s="9" t="s">
        <v>143</v>
      </c>
      <c r="F366" s="5"/>
    </row>
    <row r="367" spans="3:6" ht="31.2" hidden="1" x14ac:dyDescent="0.3">
      <c r="C367" s="9" t="s">
        <v>144</v>
      </c>
      <c r="F367" s="5"/>
    </row>
    <row r="368" spans="3:6" ht="31.2" hidden="1" x14ac:dyDescent="0.3">
      <c r="C368" s="9" t="s">
        <v>145</v>
      </c>
      <c r="F368" s="5"/>
    </row>
    <row r="369" spans="3:6" ht="31.2" hidden="1" x14ac:dyDescent="0.3">
      <c r="C369" s="9" t="s">
        <v>146</v>
      </c>
      <c r="F369" s="5"/>
    </row>
    <row r="370" spans="3:6" ht="31.2" hidden="1" x14ac:dyDescent="0.3">
      <c r="C370" s="9" t="s">
        <v>147</v>
      </c>
      <c r="F370" s="5"/>
    </row>
    <row r="371" spans="3:6" ht="31.2" hidden="1" x14ac:dyDescent="0.3">
      <c r="C371" s="9" t="s">
        <v>148</v>
      </c>
      <c r="F371" s="5"/>
    </row>
    <row r="372" spans="3:6" ht="31.2" hidden="1" x14ac:dyDescent="0.3">
      <c r="C372" s="9" t="s">
        <v>149</v>
      </c>
      <c r="F372" s="5"/>
    </row>
    <row r="373" spans="3:6" ht="31.2" hidden="1" x14ac:dyDescent="0.3">
      <c r="C373" s="9" t="s">
        <v>150</v>
      </c>
      <c r="F373" s="5"/>
    </row>
    <row r="374" spans="3:6" ht="31.2" hidden="1" x14ac:dyDescent="0.3">
      <c r="C374" s="9" t="s">
        <v>151</v>
      </c>
      <c r="F374" s="5"/>
    </row>
    <row r="375" spans="3:6" ht="31.2" hidden="1" x14ac:dyDescent="0.3">
      <c r="C375" s="9" t="s">
        <v>152</v>
      </c>
      <c r="F375" s="5"/>
    </row>
    <row r="376" spans="3:6" ht="31.2" hidden="1" x14ac:dyDescent="0.3">
      <c r="C376" s="9" t="s">
        <v>153</v>
      </c>
      <c r="F376" s="5"/>
    </row>
    <row r="377" spans="3:6" ht="31.2" hidden="1" x14ac:dyDescent="0.3">
      <c r="C377" s="9" t="s">
        <v>154</v>
      </c>
      <c r="F377" s="5"/>
    </row>
    <row r="378" spans="3:6" ht="31.2" hidden="1" x14ac:dyDescent="0.3">
      <c r="C378" s="9" t="s">
        <v>155</v>
      </c>
      <c r="F378" s="5"/>
    </row>
    <row r="379" spans="3:6" ht="31.2" hidden="1" x14ac:dyDescent="0.3">
      <c r="C379" s="9" t="s">
        <v>156</v>
      </c>
      <c r="F379" s="5"/>
    </row>
    <row r="380" spans="3:6" ht="31.2" hidden="1" x14ac:dyDescent="0.3">
      <c r="C380" s="9" t="s">
        <v>157</v>
      </c>
      <c r="F380" s="5"/>
    </row>
    <row r="381" spans="3:6" ht="31.2" hidden="1" x14ac:dyDescent="0.3">
      <c r="C381" s="9" t="s">
        <v>158</v>
      </c>
      <c r="F381" s="5"/>
    </row>
    <row r="382" spans="3:6" ht="31.2" hidden="1" x14ac:dyDescent="0.3">
      <c r="C382" s="9" t="s">
        <v>159</v>
      </c>
      <c r="F382" s="5"/>
    </row>
    <row r="383" spans="3:6" ht="31.2" hidden="1" x14ac:dyDescent="0.3">
      <c r="C383" s="9" t="s">
        <v>160</v>
      </c>
      <c r="F383" s="5"/>
    </row>
    <row r="384" spans="3:6" ht="31.2" hidden="1" x14ac:dyDescent="0.3">
      <c r="C384" s="9" t="s">
        <v>161</v>
      </c>
      <c r="F384" s="5"/>
    </row>
    <row r="385" spans="3:6" ht="31.2" hidden="1" x14ac:dyDescent="0.3">
      <c r="C385" s="9" t="s">
        <v>162</v>
      </c>
      <c r="F385" s="5"/>
    </row>
    <row r="386" spans="3:6" ht="31.2" hidden="1" x14ac:dyDescent="0.3">
      <c r="C386" s="9" t="s">
        <v>163</v>
      </c>
      <c r="F386" s="5"/>
    </row>
    <row r="387" spans="3:6" ht="31.2" hidden="1" x14ac:dyDescent="0.3">
      <c r="C387" s="9" t="s">
        <v>164</v>
      </c>
      <c r="F387" s="5"/>
    </row>
    <row r="388" spans="3:6" ht="31.2" hidden="1" x14ac:dyDescent="0.3">
      <c r="C388" s="9" t="s">
        <v>165</v>
      </c>
      <c r="F388" s="5"/>
    </row>
    <row r="389" spans="3:6" ht="31.2" hidden="1" x14ac:dyDescent="0.3">
      <c r="C389" s="9" t="s">
        <v>166</v>
      </c>
      <c r="F389" s="5"/>
    </row>
    <row r="390" spans="3:6" ht="31.2" hidden="1" x14ac:dyDescent="0.3">
      <c r="C390" s="9" t="s">
        <v>167</v>
      </c>
      <c r="F390" s="5"/>
    </row>
    <row r="391" spans="3:6" ht="31.2" hidden="1" x14ac:dyDescent="0.3">
      <c r="C391" s="9" t="s">
        <v>168</v>
      </c>
      <c r="F391" s="5"/>
    </row>
    <row r="392" spans="3:6" ht="31.2" hidden="1" x14ac:dyDescent="0.3">
      <c r="C392" s="9" t="s">
        <v>169</v>
      </c>
      <c r="F392" s="5"/>
    </row>
    <row r="393" spans="3:6" ht="31.2" hidden="1" x14ac:dyDescent="0.3">
      <c r="C393" s="9" t="s">
        <v>170</v>
      </c>
      <c r="F393" s="5"/>
    </row>
    <row r="394" spans="3:6" ht="31.2" hidden="1" x14ac:dyDescent="0.3">
      <c r="C394" s="9" t="s">
        <v>171</v>
      </c>
      <c r="F394" s="5"/>
    </row>
    <row r="395" spans="3:6" ht="31.2" hidden="1" x14ac:dyDescent="0.3">
      <c r="C395" s="9" t="s">
        <v>172</v>
      </c>
      <c r="F395" s="5"/>
    </row>
    <row r="396" spans="3:6" ht="31.2" hidden="1" x14ac:dyDescent="0.3">
      <c r="C396" s="9" t="s">
        <v>173</v>
      </c>
      <c r="F396" s="5"/>
    </row>
    <row r="397" spans="3:6" ht="31.2" hidden="1" x14ac:dyDescent="0.3">
      <c r="C397" s="9" t="s">
        <v>174</v>
      </c>
      <c r="F397" s="5"/>
    </row>
    <row r="398" spans="3:6" ht="31.2" hidden="1" x14ac:dyDescent="0.3">
      <c r="C398" s="9" t="s">
        <v>175</v>
      </c>
      <c r="F398" s="5"/>
    </row>
    <row r="399" spans="3:6" ht="31.2" hidden="1" x14ac:dyDescent="0.3">
      <c r="C399" s="9" t="s">
        <v>176</v>
      </c>
      <c r="F399" s="5"/>
    </row>
    <row r="400" spans="3:6" ht="31.2" hidden="1" x14ac:dyDescent="0.3">
      <c r="C400" s="9" t="s">
        <v>177</v>
      </c>
      <c r="F400" s="5"/>
    </row>
    <row r="401" spans="3:6" ht="31.2" hidden="1" x14ac:dyDescent="0.3">
      <c r="C401" s="9" t="s">
        <v>178</v>
      </c>
      <c r="F401" s="5"/>
    </row>
    <row r="402" spans="3:6" ht="31.2" hidden="1" x14ac:dyDescent="0.3">
      <c r="C402" s="9" t="s">
        <v>179</v>
      </c>
      <c r="F402" s="5"/>
    </row>
    <row r="403" spans="3:6" ht="31.2" hidden="1" x14ac:dyDescent="0.3">
      <c r="C403" s="9" t="s">
        <v>180</v>
      </c>
      <c r="F403" s="5"/>
    </row>
    <row r="404" spans="3:6" ht="31.2" hidden="1" x14ac:dyDescent="0.3">
      <c r="C404" s="9" t="s">
        <v>181</v>
      </c>
      <c r="F404" s="5"/>
    </row>
    <row r="405" spans="3:6" ht="31.2" hidden="1" x14ac:dyDescent="0.3">
      <c r="C405" s="9" t="s">
        <v>182</v>
      </c>
      <c r="F405" s="5"/>
    </row>
    <row r="406" spans="3:6" ht="31.2" hidden="1" x14ac:dyDescent="0.3">
      <c r="C406" s="9" t="s">
        <v>183</v>
      </c>
      <c r="F406" s="5"/>
    </row>
    <row r="407" spans="3:6" ht="31.2" hidden="1" x14ac:dyDescent="0.3">
      <c r="C407" s="9" t="s">
        <v>184</v>
      </c>
      <c r="F407" s="5"/>
    </row>
    <row r="408" spans="3:6" ht="31.2" hidden="1" x14ac:dyDescent="0.3">
      <c r="C408" s="9" t="s">
        <v>185</v>
      </c>
      <c r="F408" s="5"/>
    </row>
    <row r="409" spans="3:6" ht="31.2" hidden="1" x14ac:dyDescent="0.3">
      <c r="C409" s="9" t="s">
        <v>186</v>
      </c>
      <c r="F409" s="5"/>
    </row>
    <row r="410" spans="3:6" ht="31.2" hidden="1" x14ac:dyDescent="0.3">
      <c r="C410" s="9" t="s">
        <v>187</v>
      </c>
      <c r="F410" s="5"/>
    </row>
    <row r="411" spans="3:6" ht="31.2" hidden="1" x14ac:dyDescent="0.3">
      <c r="C411" s="9" t="s">
        <v>188</v>
      </c>
      <c r="F411" s="5"/>
    </row>
    <row r="412" spans="3:6" hidden="1" x14ac:dyDescent="0.3"/>
  </sheetData>
  <sheetProtection algorithmName="SHA-512" hashValue="VvCL30rJjZJpLwfq/Y1o6w0QIasvQLWHcTFE5QiX+A9Wj7ufW+XRtAqPVtdwYpLu7MRywXsRxHSczzWq1m58/w==" saltValue="9Pf4vb+qb/5mo8sjWljC4g==" spinCount="100000" sheet="1" selectLockedCells="1"/>
  <mergeCells count="37">
    <mergeCell ref="G39:G44"/>
    <mergeCell ref="G45:G50"/>
    <mergeCell ref="H39:H44"/>
    <mergeCell ref="H45:H50"/>
    <mergeCell ref="F18:F23"/>
    <mergeCell ref="F24:F29"/>
    <mergeCell ref="F30:F35"/>
    <mergeCell ref="F39:F44"/>
    <mergeCell ref="F45:F50"/>
    <mergeCell ref="G30:G35"/>
    <mergeCell ref="H30:H35"/>
    <mergeCell ref="G18:G23"/>
    <mergeCell ref="H18:H23"/>
    <mergeCell ref="G24:G29"/>
    <mergeCell ref="H24:H29"/>
    <mergeCell ref="B30:B35"/>
    <mergeCell ref="B37:B38"/>
    <mergeCell ref="B45:B50"/>
    <mergeCell ref="B16:B17"/>
    <mergeCell ref="B39:B44"/>
    <mergeCell ref="B18:B23"/>
    <mergeCell ref="B24:B29"/>
    <mergeCell ref="C37:C38"/>
    <mergeCell ref="D37:D38"/>
    <mergeCell ref="E37:E38"/>
    <mergeCell ref="G37:G38"/>
    <mergeCell ref="H37:H38"/>
    <mergeCell ref="F37:F38"/>
    <mergeCell ref="C7:F7"/>
    <mergeCell ref="B12:H12"/>
    <mergeCell ref="B13:H13"/>
    <mergeCell ref="G16:G17"/>
    <mergeCell ref="H16:H17"/>
    <mergeCell ref="C16:C17"/>
    <mergeCell ref="F16:F17"/>
    <mergeCell ref="E16:E17"/>
    <mergeCell ref="D16:D17"/>
  </mergeCells>
  <phoneticPr fontId="6" type="noConversion"/>
  <conditionalFormatting sqref="I18:I50">
    <cfRule type="containsText" dxfId="22" priority="1" operator="containsText" text="Gas">
      <formula>NOT(ISERROR(SEARCH("Gas",I18)))</formula>
    </cfRule>
  </conditionalFormatting>
  <dataValidations count="6">
    <dataValidation type="list" allowBlank="1" showInputMessage="1" showErrorMessage="1" promptTitle="asdfadsfasdfasfd" prompt="asdfdfadsfasfdasdfsf_x000a_asdfadsfasdfasfdasfd_x000a_asdfasdfasdfasdfasdf" sqref="F51" xr:uid="{053DDB70-E1E5-4F2E-ABDC-2B35BEC9B7D7}">
      <formula1>$B$296:$B$300</formula1>
    </dataValidation>
    <dataValidation type="decimal" operator="greaterThan" allowBlank="1" showInputMessage="1" showErrorMessage="1" sqref="E18:E35 E39:E50" xr:uid="{DBB36F73-D09A-4312-98B3-8CE6CD0F1479}">
      <formula1>0</formula1>
    </dataValidation>
    <dataValidation type="list" allowBlank="1" showErrorMessage="1" prompt="Selecionar a fonte da informação a partir da lista _x000a_(informação complementar pode ser inscrita no campo 'Notas')" sqref="F30 F45 F39 F24 F18" xr:uid="{E0432C48-5A69-42BF-BC6F-C026F9119C29}">
      <formula1>$B$296:$B$299</formula1>
    </dataValidation>
    <dataValidation type="list" allowBlank="1" showErrorMessage="1" prompt="Selecionar o  F-Gas a partir da lista" sqref="C39:C50 C18:C35" xr:uid="{8FC56220-6966-4FB6-A0CF-E02F671BF8C5}">
      <formula1>$C$296:$C$411</formula1>
    </dataValidation>
    <dataValidation type="list" allowBlank="1" showInputMessage="1" showErrorMessage="1" sqref="H51" xr:uid="{964D5141-5F69-40A5-9C0C-667A794ECBB1}">
      <formula1>$F$296:$F$299</formula1>
    </dataValidation>
    <dataValidation type="list" allowBlank="1" showInputMessage="1" showErrorMessage="1" promptTitle="shgsdfhsfh" prompt="shsf fgfghfghfhsfhfhhf_x000a_sdfh sfdh sfdh sfdh sfd sh_x000a_sdf h sdfh sdfh sfdh sfdh _x000a_s dfhsdfh sh sh sh sf hsf" sqref="C51:E51" xr:uid="{15D4D499-3029-4E57-A16C-F1470B5FA3DE}">
      <formula1>#REF!</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E8DDE-7493-4896-B672-4E98A56D5198}">
  <sheetPr>
    <tabColor rgb="FFF49D59"/>
  </sheetPr>
  <dimension ref="A1:Q414"/>
  <sheetViews>
    <sheetView tabSelected="1" topLeftCell="A19" workbookViewId="0">
      <selection activeCell="E29" sqref="E29"/>
    </sheetView>
  </sheetViews>
  <sheetFormatPr defaultColWidth="11" defaultRowHeight="15.6" x14ac:dyDescent="0.3"/>
  <cols>
    <col min="1" max="1" width="2.69921875" style="12" customWidth="1"/>
    <col min="2" max="2" width="33.796875" style="5" customWidth="1"/>
    <col min="3" max="3" width="48.796875" style="5" customWidth="1"/>
    <col min="4" max="5" width="16.69921875" style="5" customWidth="1"/>
    <col min="6" max="6" width="17.296875" style="10" customWidth="1"/>
    <col min="7" max="7" width="16.69921875" style="10" customWidth="1"/>
    <col min="8" max="8" width="38.796875" style="7" customWidth="1"/>
    <col min="9" max="9" width="29.69921875" style="7" customWidth="1"/>
    <col min="10" max="10" width="45.296875" style="7" customWidth="1"/>
    <col min="11" max="11" width="14.796875" style="7" customWidth="1"/>
    <col min="12" max="16384" width="11" style="12"/>
  </cols>
  <sheetData>
    <row r="1" spans="1:12" ht="26.25" customHeight="1" x14ac:dyDescent="0.3"/>
    <row r="2" spans="1:12" ht="30.75" customHeight="1" x14ac:dyDescent="0.3">
      <c r="A2" s="116"/>
    </row>
    <row r="3" spans="1:12" ht="30.75" customHeight="1" x14ac:dyDescent="0.3">
      <c r="A3" s="116"/>
      <c r="C3" s="12"/>
    </row>
    <row r="4" spans="1:12" ht="30.75" customHeight="1" x14ac:dyDescent="0.3">
      <c r="A4" s="116"/>
    </row>
    <row r="5" spans="1:12" s="3" customFormat="1" ht="36.6" x14ac:dyDescent="0.3">
      <c r="C5" s="238"/>
      <c r="D5" s="238"/>
      <c r="E5" s="238"/>
      <c r="F5" s="239"/>
      <c r="G5" s="239"/>
      <c r="H5" s="238"/>
      <c r="I5" s="1"/>
      <c r="J5" s="1"/>
      <c r="K5" s="1"/>
      <c r="L5" s="1"/>
    </row>
    <row r="6" spans="1:12" s="3" customFormat="1" ht="36.6" x14ac:dyDescent="0.7">
      <c r="B6" s="120"/>
      <c r="C6" s="240"/>
      <c r="D6" s="238"/>
      <c r="E6" s="238"/>
      <c r="F6" s="241"/>
      <c r="G6" s="239"/>
      <c r="H6" s="238"/>
      <c r="K6" s="1"/>
      <c r="L6" s="1"/>
    </row>
    <row r="7" spans="1:12" s="4" customFormat="1" ht="32.25" customHeight="1" x14ac:dyDescent="0.7">
      <c r="B7" s="121"/>
      <c r="C7" s="313" t="str">
        <f>IF(Intro!F8="","",Intro!F8)</f>
        <v>UO</v>
      </c>
      <c r="D7" s="313"/>
      <c r="E7" s="313"/>
      <c r="F7" s="313"/>
      <c r="G7" s="262" t="str">
        <f>IF(COUNTIF(I13:I62,"Preencha F-Gas")&gt;0,"VERIFIQUE ERROS","")</f>
        <v/>
      </c>
      <c r="H7" s="260" t="s">
        <v>493</v>
      </c>
    </row>
    <row r="8" spans="1:12" s="4" customFormat="1" ht="14.25" customHeight="1" x14ac:dyDescent="0.3">
      <c r="C8" s="243"/>
      <c r="D8" s="243"/>
      <c r="E8" s="243"/>
      <c r="F8" s="244"/>
      <c r="G8" s="244"/>
      <c r="H8" s="236"/>
    </row>
    <row r="9" spans="1:12" s="4" customFormat="1" ht="42" customHeight="1" x14ac:dyDescent="0.3">
      <c r="B9" s="264" t="s">
        <v>494</v>
      </c>
      <c r="C9" s="44"/>
      <c r="D9" s="44"/>
      <c r="E9" s="44"/>
      <c r="F9" s="45"/>
      <c r="G9" s="45"/>
      <c r="H9" s="46"/>
    </row>
    <row r="10" spans="1:12" s="4" customFormat="1" ht="4.5" customHeight="1" x14ac:dyDescent="0.3">
      <c r="B10" s="14"/>
      <c r="C10" s="15"/>
      <c r="D10" s="16"/>
      <c r="E10" s="16"/>
      <c r="F10" s="17"/>
      <c r="G10" s="15"/>
      <c r="H10" s="16"/>
    </row>
    <row r="11" spans="1:12" s="4" customFormat="1" ht="9.75" customHeight="1" x14ac:dyDescent="0.3">
      <c r="B11" s="309" t="s">
        <v>219</v>
      </c>
      <c r="C11" s="311" t="s">
        <v>536</v>
      </c>
      <c r="D11" s="304" t="s">
        <v>26</v>
      </c>
      <c r="E11" s="311" t="s">
        <v>27</v>
      </c>
      <c r="F11" s="311" t="s">
        <v>28</v>
      </c>
      <c r="G11" s="311" t="s">
        <v>29</v>
      </c>
      <c r="H11" s="304" t="s">
        <v>30</v>
      </c>
    </row>
    <row r="12" spans="1:12" s="4" customFormat="1" ht="29.25" customHeight="1" x14ac:dyDescent="0.3">
      <c r="B12" s="310"/>
      <c r="C12" s="312"/>
      <c r="D12" s="305"/>
      <c r="E12" s="312"/>
      <c r="F12" s="312"/>
      <c r="G12" s="312"/>
      <c r="H12" s="305"/>
    </row>
    <row r="13" spans="1:12" s="4" customFormat="1" ht="25.5" customHeight="1" x14ac:dyDescent="0.3">
      <c r="B13" s="306" t="s">
        <v>531</v>
      </c>
      <c r="C13" s="288" t="s">
        <v>445</v>
      </c>
      <c r="D13" s="155" t="s">
        <v>235</v>
      </c>
      <c r="E13" s="267"/>
      <c r="F13" s="325"/>
      <c r="G13" s="331"/>
      <c r="H13" s="333"/>
      <c r="I13" s="30" t="str">
        <f t="shared" ref="I13:I29" si="0">IF(E13="","",IF(C13="","Preencha F-Gas",""))</f>
        <v/>
      </c>
    </row>
    <row r="14" spans="1:12" s="4" customFormat="1" ht="25.5" customHeight="1" x14ac:dyDescent="0.3">
      <c r="B14" s="337"/>
      <c r="C14" s="288" t="s">
        <v>446</v>
      </c>
      <c r="D14" s="155" t="s">
        <v>235</v>
      </c>
      <c r="E14" s="267"/>
      <c r="F14" s="326"/>
      <c r="G14" s="332"/>
      <c r="H14" s="334"/>
      <c r="I14" s="30" t="str">
        <f t="shared" si="0"/>
        <v/>
      </c>
    </row>
    <row r="15" spans="1:12" s="4" customFormat="1" ht="25.5" customHeight="1" x14ac:dyDescent="0.3">
      <c r="B15" s="337"/>
      <c r="C15" s="288" t="s">
        <v>447</v>
      </c>
      <c r="D15" s="155" t="s">
        <v>235</v>
      </c>
      <c r="E15" s="267"/>
      <c r="F15" s="326"/>
      <c r="G15" s="332"/>
      <c r="H15" s="334"/>
      <c r="I15" s="30" t="str">
        <f t="shared" si="0"/>
        <v/>
      </c>
    </row>
    <row r="16" spans="1:12" s="4" customFormat="1" ht="25.5" customHeight="1" x14ac:dyDescent="0.3">
      <c r="B16" s="337"/>
      <c r="C16" s="288" t="s">
        <v>448</v>
      </c>
      <c r="D16" s="155" t="s">
        <v>235</v>
      </c>
      <c r="E16" s="267"/>
      <c r="F16" s="326"/>
      <c r="G16" s="332"/>
      <c r="H16" s="334"/>
      <c r="I16" s="30" t="str">
        <f t="shared" si="0"/>
        <v/>
      </c>
    </row>
    <row r="17" spans="2:9" s="4" customFormat="1" ht="25.5" customHeight="1" x14ac:dyDescent="0.3">
      <c r="B17" s="337"/>
      <c r="C17" s="288" t="s">
        <v>449</v>
      </c>
      <c r="D17" s="155" t="s">
        <v>235</v>
      </c>
      <c r="E17" s="267"/>
      <c r="F17" s="326"/>
      <c r="G17" s="332"/>
      <c r="H17" s="334"/>
      <c r="I17" s="30" t="str">
        <f t="shared" si="0"/>
        <v/>
      </c>
    </row>
    <row r="18" spans="2:9" s="4" customFormat="1" ht="25.5" customHeight="1" x14ac:dyDescent="0.3">
      <c r="B18" s="337"/>
      <c r="C18" s="288" t="s">
        <v>450</v>
      </c>
      <c r="D18" s="155" t="s">
        <v>235</v>
      </c>
      <c r="E18" s="267"/>
      <c r="F18" s="326"/>
      <c r="G18" s="332"/>
      <c r="H18" s="334"/>
      <c r="I18" s="30" t="str">
        <f t="shared" si="0"/>
        <v/>
      </c>
    </row>
    <row r="19" spans="2:9" s="4" customFormat="1" ht="25.5" customHeight="1" x14ac:dyDescent="0.3">
      <c r="B19" s="337"/>
      <c r="C19" s="288" t="s">
        <v>451</v>
      </c>
      <c r="D19" s="155" t="s">
        <v>235</v>
      </c>
      <c r="E19" s="267"/>
      <c r="F19" s="326"/>
      <c r="G19" s="332"/>
      <c r="H19" s="334"/>
      <c r="I19" s="30" t="str">
        <f t="shared" si="0"/>
        <v/>
      </c>
    </row>
    <row r="20" spans="2:9" s="4" customFormat="1" ht="25.5" customHeight="1" x14ac:dyDescent="0.3">
      <c r="B20" s="337"/>
      <c r="C20" s="288" t="s">
        <v>452</v>
      </c>
      <c r="D20" s="155" t="s">
        <v>235</v>
      </c>
      <c r="E20" s="267"/>
      <c r="F20" s="326"/>
      <c r="G20" s="332"/>
      <c r="H20" s="334"/>
      <c r="I20" s="30" t="str">
        <f t="shared" si="0"/>
        <v/>
      </c>
    </row>
    <row r="21" spans="2:9" s="4" customFormat="1" ht="25.5" customHeight="1" x14ac:dyDescent="0.3">
      <c r="B21" s="337"/>
      <c r="C21" s="288" t="s">
        <v>453</v>
      </c>
      <c r="D21" s="155" t="s">
        <v>235</v>
      </c>
      <c r="E21" s="267"/>
      <c r="F21" s="326"/>
      <c r="G21" s="332"/>
      <c r="H21" s="334"/>
      <c r="I21" s="30" t="str">
        <f t="shared" si="0"/>
        <v/>
      </c>
    </row>
    <row r="22" spans="2:9" s="4" customFormat="1" ht="25.5" customHeight="1" x14ac:dyDescent="0.3">
      <c r="B22" s="337"/>
      <c r="C22" s="288" t="s">
        <v>454</v>
      </c>
      <c r="D22" s="155" t="s">
        <v>235</v>
      </c>
      <c r="E22" s="267"/>
      <c r="F22" s="326"/>
      <c r="G22" s="332"/>
      <c r="H22" s="334"/>
      <c r="I22" s="30" t="str">
        <f t="shared" si="0"/>
        <v/>
      </c>
    </row>
    <row r="23" spans="2:9" s="4" customFormat="1" ht="25.5" customHeight="1" x14ac:dyDescent="0.3">
      <c r="B23" s="337"/>
      <c r="C23" s="288" t="s">
        <v>455</v>
      </c>
      <c r="D23" s="155" t="s">
        <v>235</v>
      </c>
      <c r="E23" s="267"/>
      <c r="F23" s="326"/>
      <c r="G23" s="332"/>
      <c r="H23" s="334"/>
      <c r="I23" s="30" t="str">
        <f t="shared" si="0"/>
        <v/>
      </c>
    </row>
    <row r="24" spans="2:9" s="4" customFormat="1" ht="25.5" customHeight="1" x14ac:dyDescent="0.3">
      <c r="B24" s="337"/>
      <c r="C24" s="288" t="s">
        <v>456</v>
      </c>
      <c r="D24" s="155" t="s">
        <v>235</v>
      </c>
      <c r="E24" s="267"/>
      <c r="F24" s="326"/>
      <c r="G24" s="332"/>
      <c r="H24" s="334"/>
      <c r="I24" s="30" t="str">
        <f t="shared" si="0"/>
        <v/>
      </c>
    </row>
    <row r="25" spans="2:9" s="4" customFormat="1" ht="25.5" customHeight="1" x14ac:dyDescent="0.3">
      <c r="B25" s="337"/>
      <c r="C25" s="288" t="s">
        <v>457</v>
      </c>
      <c r="D25" s="155" t="s">
        <v>235</v>
      </c>
      <c r="E25" s="267"/>
      <c r="F25" s="326"/>
      <c r="G25" s="332"/>
      <c r="H25" s="334"/>
      <c r="I25" s="30" t="str">
        <f t="shared" si="0"/>
        <v/>
      </c>
    </row>
    <row r="26" spans="2:9" s="4" customFormat="1" ht="25.5" customHeight="1" x14ac:dyDescent="0.3">
      <c r="B26" s="337"/>
      <c r="C26" s="288" t="s">
        <v>458</v>
      </c>
      <c r="D26" s="155" t="s">
        <v>235</v>
      </c>
      <c r="E26" s="267"/>
      <c r="F26" s="326"/>
      <c r="G26" s="332"/>
      <c r="H26" s="334"/>
      <c r="I26" s="30" t="str">
        <f t="shared" si="0"/>
        <v/>
      </c>
    </row>
    <row r="27" spans="2:9" s="4" customFormat="1" ht="25.5" customHeight="1" x14ac:dyDescent="0.3">
      <c r="B27" s="337"/>
      <c r="C27" s="288" t="s">
        <v>459</v>
      </c>
      <c r="D27" s="155" t="s">
        <v>235</v>
      </c>
      <c r="E27" s="267"/>
      <c r="F27" s="326"/>
      <c r="G27" s="332"/>
      <c r="H27" s="334"/>
      <c r="I27" s="30" t="str">
        <f t="shared" si="0"/>
        <v/>
      </c>
    </row>
    <row r="28" spans="2:9" s="4" customFormat="1" ht="25.5" customHeight="1" x14ac:dyDescent="0.3">
      <c r="B28" s="307"/>
      <c r="C28" s="288" t="s">
        <v>460</v>
      </c>
      <c r="D28" s="155" t="s">
        <v>235</v>
      </c>
      <c r="E28" s="267"/>
      <c r="F28" s="326"/>
      <c r="G28" s="332"/>
      <c r="H28" s="334"/>
      <c r="I28" s="30" t="str">
        <f t="shared" si="0"/>
        <v/>
      </c>
    </row>
    <row r="29" spans="2:9" s="4" customFormat="1" ht="25.5" customHeight="1" x14ac:dyDescent="0.3">
      <c r="B29" s="308"/>
      <c r="C29" s="288" t="s">
        <v>461</v>
      </c>
      <c r="D29" s="155" t="s">
        <v>235</v>
      </c>
      <c r="E29" s="267"/>
      <c r="F29" s="326"/>
      <c r="G29" s="332"/>
      <c r="H29" s="334"/>
      <c r="I29" s="30" t="str">
        <f t="shared" si="0"/>
        <v/>
      </c>
    </row>
    <row r="30" spans="2:9" s="4" customFormat="1" ht="25.5" customHeight="1" x14ac:dyDescent="0.3">
      <c r="B30" s="297"/>
      <c r="C30" s="288" t="s">
        <v>681</v>
      </c>
      <c r="D30" s="155" t="s">
        <v>351</v>
      </c>
      <c r="E30" s="409"/>
      <c r="F30" s="59"/>
      <c r="G30" s="295"/>
      <c r="H30" s="296"/>
      <c r="I30" s="30"/>
    </row>
    <row r="31" spans="2:9" s="4" customFormat="1" ht="25.5" customHeight="1" x14ac:dyDescent="0.3">
      <c r="B31" s="306" t="s">
        <v>532</v>
      </c>
      <c r="C31" s="410" t="s">
        <v>462</v>
      </c>
      <c r="D31" s="67" t="s">
        <v>235</v>
      </c>
      <c r="E31" s="411"/>
      <c r="F31" s="325"/>
      <c r="G31" s="331"/>
      <c r="H31" s="333"/>
      <c r="I31" s="30"/>
    </row>
    <row r="32" spans="2:9" s="4" customFormat="1" ht="25.5" customHeight="1" x14ac:dyDescent="0.3">
      <c r="B32" s="337"/>
      <c r="C32" s="290" t="s">
        <v>463</v>
      </c>
      <c r="D32" s="249" t="s">
        <v>235</v>
      </c>
      <c r="E32" s="268"/>
      <c r="F32" s="326"/>
      <c r="G32" s="332"/>
      <c r="H32" s="334"/>
      <c r="I32" s="30"/>
    </row>
    <row r="33" spans="2:17" s="4" customFormat="1" ht="25.5" customHeight="1" x14ac:dyDescent="0.3">
      <c r="B33" s="337"/>
      <c r="C33" s="290" t="s">
        <v>464</v>
      </c>
      <c r="D33" s="249" t="s">
        <v>235</v>
      </c>
      <c r="E33" s="268"/>
      <c r="F33" s="326"/>
      <c r="G33" s="332"/>
      <c r="H33" s="334"/>
      <c r="I33" s="30"/>
    </row>
    <row r="34" spans="2:17" s="4" customFormat="1" ht="25.5" customHeight="1" x14ac:dyDescent="0.3">
      <c r="B34" s="337"/>
      <c r="C34" s="290" t="s">
        <v>465</v>
      </c>
      <c r="D34" s="249" t="s">
        <v>235</v>
      </c>
      <c r="E34" s="268"/>
      <c r="F34" s="326"/>
      <c r="G34" s="332"/>
      <c r="H34" s="334"/>
      <c r="I34" s="30"/>
    </row>
    <row r="35" spans="2:17" s="4" customFormat="1" ht="25.5" customHeight="1" x14ac:dyDescent="0.3">
      <c r="B35" s="337"/>
      <c r="C35" s="290" t="s">
        <v>466</v>
      </c>
      <c r="D35" s="249" t="s">
        <v>235</v>
      </c>
      <c r="E35" s="268"/>
      <c r="F35" s="326"/>
      <c r="G35" s="332"/>
      <c r="H35" s="334"/>
      <c r="I35" s="30"/>
    </row>
    <row r="36" spans="2:17" s="4" customFormat="1" ht="25.5" customHeight="1" x14ac:dyDescent="0.3">
      <c r="B36" s="337"/>
      <c r="C36" s="290" t="s">
        <v>467</v>
      </c>
      <c r="D36" s="249" t="s">
        <v>235</v>
      </c>
      <c r="E36" s="268"/>
      <c r="F36" s="326"/>
      <c r="G36" s="332"/>
      <c r="H36" s="334"/>
      <c r="I36" s="30"/>
    </row>
    <row r="37" spans="2:17" s="4" customFormat="1" ht="25.5" customHeight="1" x14ac:dyDescent="0.3">
      <c r="B37" s="337"/>
      <c r="C37" s="290" t="s">
        <v>468</v>
      </c>
      <c r="D37" s="249" t="s">
        <v>235</v>
      </c>
      <c r="E37" s="268"/>
      <c r="F37" s="326"/>
      <c r="G37" s="332"/>
      <c r="H37" s="334"/>
      <c r="I37" s="30"/>
    </row>
    <row r="38" spans="2:17" s="4" customFormat="1" ht="25.5" customHeight="1" x14ac:dyDescent="0.3">
      <c r="B38" s="337"/>
      <c r="C38" s="290" t="s">
        <v>469</v>
      </c>
      <c r="D38" s="249" t="s">
        <v>235</v>
      </c>
      <c r="E38" s="268"/>
      <c r="F38" s="326"/>
      <c r="G38" s="332"/>
      <c r="H38" s="334"/>
      <c r="I38" s="30"/>
    </row>
    <row r="39" spans="2:17" s="4" customFormat="1" ht="25.5" customHeight="1" x14ac:dyDescent="0.3">
      <c r="B39" s="337"/>
      <c r="C39" s="290" t="s">
        <v>470</v>
      </c>
      <c r="D39" s="249" t="s">
        <v>235</v>
      </c>
      <c r="E39" s="268"/>
      <c r="F39" s="326"/>
      <c r="G39" s="332"/>
      <c r="H39" s="334"/>
      <c r="I39" s="30"/>
    </row>
    <row r="40" spans="2:17" s="4" customFormat="1" ht="25.5" customHeight="1" x14ac:dyDescent="0.3">
      <c r="B40" s="337"/>
      <c r="C40" s="290" t="s">
        <v>471</v>
      </c>
      <c r="D40" s="249" t="s">
        <v>235</v>
      </c>
      <c r="E40" s="268"/>
      <c r="F40" s="326"/>
      <c r="G40" s="332"/>
      <c r="H40" s="334"/>
      <c r="I40" s="30"/>
    </row>
    <row r="41" spans="2:17" s="4" customFormat="1" ht="25.5" customHeight="1" x14ac:dyDescent="0.3">
      <c r="B41" s="337"/>
      <c r="C41" s="290" t="s">
        <v>472</v>
      </c>
      <c r="D41" s="249" t="s">
        <v>235</v>
      </c>
      <c r="E41" s="268"/>
      <c r="F41" s="326"/>
      <c r="G41" s="332"/>
      <c r="H41" s="334"/>
      <c r="I41" s="30"/>
    </row>
    <row r="42" spans="2:17" s="4" customFormat="1" ht="25.5" customHeight="1" x14ac:dyDescent="0.3">
      <c r="B42" s="337"/>
      <c r="C42" s="290" t="s">
        <v>473</v>
      </c>
      <c r="D42" s="249" t="s">
        <v>235</v>
      </c>
      <c r="E42" s="268"/>
      <c r="F42" s="326"/>
      <c r="G42" s="332"/>
      <c r="H42" s="334"/>
      <c r="I42" s="30"/>
    </row>
    <row r="43" spans="2:17" s="4" customFormat="1" ht="25.5" customHeight="1" x14ac:dyDescent="0.3">
      <c r="B43" s="337"/>
      <c r="C43" s="290" t="s">
        <v>474</v>
      </c>
      <c r="D43" s="249" t="s">
        <v>235</v>
      </c>
      <c r="E43" s="268"/>
      <c r="F43" s="326"/>
      <c r="G43" s="332"/>
      <c r="H43" s="334"/>
      <c r="I43" s="30"/>
    </row>
    <row r="44" spans="2:17" s="4" customFormat="1" ht="25.5" customHeight="1" x14ac:dyDescent="0.3">
      <c r="B44" s="337"/>
      <c r="C44" s="290" t="s">
        <v>475</v>
      </c>
      <c r="D44" s="249" t="s">
        <v>235</v>
      </c>
      <c r="E44" s="268"/>
      <c r="F44" s="326"/>
      <c r="G44" s="332"/>
      <c r="H44" s="334"/>
      <c r="I44" s="30"/>
    </row>
    <row r="45" spans="2:17" s="4" customFormat="1" ht="25.5" customHeight="1" x14ac:dyDescent="0.3">
      <c r="B45" s="337"/>
      <c r="C45" s="290" t="s">
        <v>476</v>
      </c>
      <c r="D45" s="249" t="s">
        <v>235</v>
      </c>
      <c r="E45" s="268"/>
      <c r="F45" s="326"/>
      <c r="G45" s="332"/>
      <c r="H45" s="334"/>
      <c r="I45" s="30"/>
    </row>
    <row r="46" spans="2:17" s="4" customFormat="1" ht="25.5" customHeight="1" x14ac:dyDescent="0.3">
      <c r="B46" s="337"/>
      <c r="C46" s="290" t="s">
        <v>477</v>
      </c>
      <c r="D46" s="249" t="s">
        <v>235</v>
      </c>
      <c r="E46" s="268"/>
      <c r="F46" s="326"/>
      <c r="G46" s="332"/>
      <c r="H46" s="334"/>
      <c r="I46" s="30"/>
    </row>
    <row r="47" spans="2:17" s="4" customFormat="1" ht="25.5" customHeight="1" x14ac:dyDescent="0.3">
      <c r="B47" s="337"/>
      <c r="C47" s="290" t="s">
        <v>478</v>
      </c>
      <c r="D47" s="249" t="s">
        <v>235</v>
      </c>
      <c r="E47" s="268"/>
      <c r="F47" s="326"/>
      <c r="G47" s="332"/>
      <c r="H47" s="334"/>
      <c r="I47" s="30"/>
    </row>
    <row r="48" spans="2:17" ht="24" customHeight="1" x14ac:dyDescent="0.3">
      <c r="K48" s="244"/>
      <c r="L48" s="237"/>
      <c r="M48" s="236" t="str">
        <f t="shared" ref="K48:M49" si="1">IF(K48="","",1)</f>
        <v/>
      </c>
      <c r="N48" s="237"/>
      <c r="O48" s="237"/>
      <c r="P48" s="237"/>
      <c r="Q48" s="237"/>
    </row>
    <row r="49" spans="2:15" s="4" customFormat="1" ht="42" customHeight="1" x14ac:dyDescent="0.3">
      <c r="B49" s="263" t="s">
        <v>495</v>
      </c>
      <c r="C49" s="35"/>
      <c r="D49" s="36"/>
      <c r="E49" s="36"/>
      <c r="F49" s="37"/>
      <c r="G49" s="35"/>
      <c r="H49" s="36"/>
      <c r="I49" s="236"/>
      <c r="J49" s="236"/>
      <c r="K49" s="236" t="str">
        <f t="shared" si="1"/>
        <v/>
      </c>
      <c r="L49" s="236"/>
      <c r="M49" s="236"/>
      <c r="N49" s="236"/>
      <c r="O49" s="236"/>
    </row>
    <row r="50" spans="2:15" s="4" customFormat="1" ht="10.050000000000001" customHeight="1" x14ac:dyDescent="0.3">
      <c r="B50" s="5"/>
      <c r="C50" s="5"/>
      <c r="D50" s="10"/>
      <c r="E50" s="10"/>
      <c r="H50" s="8"/>
    </row>
    <row r="51" spans="2:15" s="4" customFormat="1" ht="9.75" customHeight="1" x14ac:dyDescent="0.3">
      <c r="B51" s="309" t="s">
        <v>243</v>
      </c>
      <c r="C51" s="311" t="s">
        <v>536</v>
      </c>
      <c r="D51" s="304" t="s">
        <v>26</v>
      </c>
      <c r="E51" s="311" t="s">
        <v>27</v>
      </c>
      <c r="F51" s="311" t="s">
        <v>28</v>
      </c>
      <c r="G51" s="311" t="s">
        <v>29</v>
      </c>
      <c r="H51" s="304" t="s">
        <v>30</v>
      </c>
    </row>
    <row r="52" spans="2:15" s="4" customFormat="1" ht="29.25" customHeight="1" x14ac:dyDescent="0.3">
      <c r="B52" s="310"/>
      <c r="C52" s="312"/>
      <c r="D52" s="305"/>
      <c r="E52" s="312"/>
      <c r="F52" s="312"/>
      <c r="G52" s="312"/>
      <c r="H52" s="305"/>
    </row>
    <row r="53" spans="2:15" s="4" customFormat="1" ht="25.5" customHeight="1" x14ac:dyDescent="0.3">
      <c r="B53" s="306" t="s">
        <v>533</v>
      </c>
      <c r="C53" s="288" t="s">
        <v>479</v>
      </c>
      <c r="D53" s="67" t="s">
        <v>235</v>
      </c>
      <c r="E53" s="158"/>
      <c r="F53" s="325"/>
      <c r="G53" s="331"/>
      <c r="H53" s="333"/>
      <c r="I53" s="30" t="str">
        <f>IF(E53="","",IF(#REF!="","Preencha F-Gas",""))</f>
        <v/>
      </c>
    </row>
    <row r="54" spans="2:15" s="4" customFormat="1" ht="25.5" customHeight="1" x14ac:dyDescent="0.3">
      <c r="B54" s="307"/>
      <c r="C54" s="288" t="s">
        <v>480</v>
      </c>
      <c r="D54" s="155" t="s">
        <v>235</v>
      </c>
      <c r="E54" s="156"/>
      <c r="F54" s="326"/>
      <c r="G54" s="332"/>
      <c r="H54" s="334"/>
      <c r="I54" s="30" t="str">
        <f>IF(E54="","",IF(C53="","Preencha F-Gas",""))</f>
        <v/>
      </c>
    </row>
    <row r="55" spans="2:15" s="4" customFormat="1" ht="25.5" customHeight="1" x14ac:dyDescent="0.3">
      <c r="B55" s="307"/>
      <c r="C55" s="288" t="s">
        <v>481</v>
      </c>
      <c r="D55" s="155" t="s">
        <v>235</v>
      </c>
      <c r="E55" s="156"/>
      <c r="F55" s="326"/>
      <c r="G55" s="332"/>
      <c r="H55" s="334"/>
      <c r="I55" s="30"/>
    </row>
    <row r="56" spans="2:15" s="4" customFormat="1" ht="25.5" customHeight="1" x14ac:dyDescent="0.3">
      <c r="B56" s="307"/>
      <c r="C56" s="288" t="s">
        <v>482</v>
      </c>
      <c r="D56" s="155" t="s">
        <v>235</v>
      </c>
      <c r="E56" s="156"/>
      <c r="F56" s="326"/>
      <c r="G56" s="332"/>
      <c r="H56" s="334"/>
      <c r="I56" s="30"/>
    </row>
    <row r="57" spans="2:15" s="4" customFormat="1" ht="25.5" customHeight="1" x14ac:dyDescent="0.3">
      <c r="B57" s="307"/>
      <c r="C57" s="288" t="s">
        <v>483</v>
      </c>
      <c r="D57" s="155" t="s">
        <v>235</v>
      </c>
      <c r="E57" s="156"/>
      <c r="F57" s="326"/>
      <c r="G57" s="332"/>
      <c r="H57" s="334"/>
      <c r="I57" s="30"/>
    </row>
    <row r="58" spans="2:15" s="4" customFormat="1" ht="25.5" customHeight="1" x14ac:dyDescent="0.3">
      <c r="B58" s="307"/>
      <c r="C58" s="288" t="s">
        <v>484</v>
      </c>
      <c r="D58" s="155" t="s">
        <v>235</v>
      </c>
      <c r="E58" s="156"/>
      <c r="F58" s="326"/>
      <c r="G58" s="332"/>
      <c r="H58" s="334"/>
      <c r="I58" s="30"/>
    </row>
    <row r="59" spans="2:15" s="4" customFormat="1" ht="25.5" customHeight="1" x14ac:dyDescent="0.3">
      <c r="B59" s="307"/>
      <c r="C59" s="288" t="s">
        <v>485</v>
      </c>
      <c r="D59" s="155" t="s">
        <v>235</v>
      </c>
      <c r="E59" s="156"/>
      <c r="F59" s="326"/>
      <c r="G59" s="332"/>
      <c r="H59" s="334"/>
      <c r="I59" s="30"/>
    </row>
    <row r="60" spans="2:15" s="4" customFormat="1" ht="25.5" customHeight="1" x14ac:dyDescent="0.3">
      <c r="B60" s="307"/>
      <c r="C60" s="288" t="s">
        <v>486</v>
      </c>
      <c r="D60" s="155" t="s">
        <v>235</v>
      </c>
      <c r="E60" s="156"/>
      <c r="F60" s="326"/>
      <c r="G60" s="332"/>
      <c r="H60" s="334"/>
      <c r="I60" s="30"/>
    </row>
    <row r="61" spans="2:15" s="4" customFormat="1" ht="25.5" customHeight="1" x14ac:dyDescent="0.3">
      <c r="B61" s="307"/>
      <c r="C61" s="288" t="s">
        <v>487</v>
      </c>
      <c r="D61" s="155" t="s">
        <v>235</v>
      </c>
      <c r="E61" s="156"/>
      <c r="F61" s="326"/>
      <c r="G61" s="332"/>
      <c r="H61" s="334"/>
      <c r="I61" s="30"/>
    </row>
    <row r="62" spans="2:15" s="4" customFormat="1" ht="25.5" customHeight="1" x14ac:dyDescent="0.3">
      <c r="B62" s="307"/>
      <c r="C62" s="289" t="s">
        <v>488</v>
      </c>
      <c r="D62" s="155" t="s">
        <v>235</v>
      </c>
      <c r="E62" s="156"/>
      <c r="F62" s="326"/>
      <c r="G62" s="332"/>
      <c r="H62" s="334"/>
      <c r="I62" s="30"/>
    </row>
    <row r="63" spans="2:15" s="4" customFormat="1" x14ac:dyDescent="0.3">
      <c r="B63" s="5"/>
      <c r="C63" s="6"/>
      <c r="D63" s="6"/>
      <c r="E63" s="6"/>
      <c r="F63" s="10"/>
      <c r="G63" s="10"/>
      <c r="J63" s="8"/>
    </row>
    <row r="64" spans="2:15" s="4" customFormat="1" x14ac:dyDescent="0.3">
      <c r="B64" s="5"/>
      <c r="C64" s="6"/>
      <c r="D64" s="6"/>
      <c r="E64" s="6"/>
      <c r="F64" s="10"/>
      <c r="G64" s="10"/>
      <c r="J64" s="8"/>
    </row>
    <row r="65" spans="2:10" s="4" customFormat="1" x14ac:dyDescent="0.3">
      <c r="B65" s="5"/>
      <c r="C65" s="6"/>
      <c r="D65" s="6"/>
      <c r="E65" s="6"/>
      <c r="F65" s="10"/>
      <c r="G65" s="10"/>
      <c r="J65" s="8"/>
    </row>
    <row r="66" spans="2:10" s="4" customFormat="1" x14ac:dyDescent="0.3">
      <c r="B66" s="5"/>
      <c r="C66" s="6"/>
      <c r="D66" s="6"/>
      <c r="E66" s="6"/>
      <c r="F66" s="10"/>
      <c r="G66" s="10"/>
      <c r="J66" s="8"/>
    </row>
    <row r="67" spans="2:10" s="4" customFormat="1" x14ac:dyDescent="0.3">
      <c r="B67" s="5"/>
      <c r="C67" s="6"/>
      <c r="D67" s="6"/>
      <c r="E67" s="6"/>
      <c r="F67" s="10"/>
      <c r="G67" s="10"/>
      <c r="J67" s="8"/>
    </row>
    <row r="68" spans="2:10" s="4" customFormat="1" x14ac:dyDescent="0.3">
      <c r="B68" s="5"/>
      <c r="C68" s="6"/>
      <c r="D68" s="6"/>
      <c r="E68" s="6"/>
      <c r="F68" s="10"/>
      <c r="G68" s="10"/>
      <c r="J68" s="8"/>
    </row>
    <row r="69" spans="2:10" s="4" customFormat="1" x14ac:dyDescent="0.3">
      <c r="B69" s="5"/>
      <c r="C69" s="6"/>
      <c r="D69" s="6"/>
      <c r="E69" s="6"/>
      <c r="F69" s="10"/>
      <c r="G69" s="10"/>
      <c r="J69" s="8"/>
    </row>
    <row r="70" spans="2:10" s="4" customFormat="1" x14ac:dyDescent="0.3">
      <c r="B70" s="5"/>
      <c r="C70" s="6"/>
      <c r="D70" s="6"/>
      <c r="E70" s="6"/>
      <c r="F70" s="10"/>
      <c r="G70" s="10"/>
      <c r="J70" s="8"/>
    </row>
    <row r="71" spans="2:10" s="4" customFormat="1" x14ac:dyDescent="0.3">
      <c r="B71" s="5"/>
      <c r="C71" s="5"/>
      <c r="D71" s="5"/>
      <c r="E71" s="5"/>
      <c r="F71" s="10"/>
      <c r="G71" s="10"/>
      <c r="J71" s="8"/>
    </row>
    <row r="297" spans="2:8" hidden="1" x14ac:dyDescent="0.3"/>
    <row r="298" spans="2:8" hidden="1" x14ac:dyDescent="0.3">
      <c r="B298" s="5" t="s">
        <v>36</v>
      </c>
      <c r="C298" s="9" t="s">
        <v>68</v>
      </c>
      <c r="F298" s="5"/>
      <c r="H298" s="5" t="s">
        <v>69</v>
      </c>
    </row>
    <row r="299" spans="2:8" hidden="1" x14ac:dyDescent="0.3">
      <c r="B299" s="5" t="s">
        <v>71</v>
      </c>
      <c r="C299" s="9" t="s">
        <v>70</v>
      </c>
      <c r="F299" s="5"/>
      <c r="H299" s="5" t="s">
        <v>72</v>
      </c>
    </row>
    <row r="300" spans="2:8" hidden="1" x14ac:dyDescent="0.3">
      <c r="B300" s="5" t="s">
        <v>74</v>
      </c>
      <c r="C300" s="9" t="s">
        <v>73</v>
      </c>
      <c r="F300" s="5"/>
      <c r="H300" s="5" t="s">
        <v>75</v>
      </c>
    </row>
    <row r="301" spans="2:8" hidden="1" x14ac:dyDescent="0.3">
      <c r="B301" s="5" t="s">
        <v>51</v>
      </c>
      <c r="C301" s="9" t="s">
        <v>76</v>
      </c>
      <c r="F301" s="5"/>
    </row>
    <row r="302" spans="2:8" hidden="1" x14ac:dyDescent="0.3">
      <c r="C302" s="9" t="s">
        <v>77</v>
      </c>
      <c r="F302" s="5"/>
    </row>
    <row r="303" spans="2:8" hidden="1" x14ac:dyDescent="0.3">
      <c r="C303" s="9" t="s">
        <v>78</v>
      </c>
      <c r="F303" s="5"/>
    </row>
    <row r="304" spans="2:8" hidden="1" x14ac:dyDescent="0.3">
      <c r="C304" s="9" t="s">
        <v>79</v>
      </c>
      <c r="F304" s="5"/>
    </row>
    <row r="305" spans="3:6" hidden="1" x14ac:dyDescent="0.3">
      <c r="C305" s="9" t="s">
        <v>80</v>
      </c>
      <c r="F305" s="5"/>
    </row>
    <row r="306" spans="3:6" hidden="1" x14ac:dyDescent="0.3">
      <c r="C306" s="9" t="s">
        <v>81</v>
      </c>
      <c r="F306" s="5"/>
    </row>
    <row r="307" spans="3:6" hidden="1" x14ac:dyDescent="0.3">
      <c r="C307" s="9" t="s">
        <v>82</v>
      </c>
      <c r="F307" s="5"/>
    </row>
    <row r="308" spans="3:6" hidden="1" x14ac:dyDescent="0.3">
      <c r="C308" s="9" t="s">
        <v>83</v>
      </c>
      <c r="F308" s="5"/>
    </row>
    <row r="309" spans="3:6" hidden="1" x14ac:dyDescent="0.3">
      <c r="C309" s="9" t="s">
        <v>84</v>
      </c>
      <c r="F309" s="5"/>
    </row>
    <row r="310" spans="3:6" hidden="1" x14ac:dyDescent="0.3">
      <c r="C310" s="9" t="s">
        <v>85</v>
      </c>
      <c r="F310" s="5"/>
    </row>
    <row r="311" spans="3:6" hidden="1" x14ac:dyDescent="0.3">
      <c r="C311" s="9" t="s">
        <v>86</v>
      </c>
      <c r="F311" s="5"/>
    </row>
    <row r="312" spans="3:6" hidden="1" x14ac:dyDescent="0.3">
      <c r="C312" s="9" t="s">
        <v>87</v>
      </c>
      <c r="F312" s="5"/>
    </row>
    <row r="313" spans="3:6" hidden="1" x14ac:dyDescent="0.3">
      <c r="C313" s="9" t="s">
        <v>88</v>
      </c>
      <c r="F313" s="5"/>
    </row>
    <row r="314" spans="3:6" hidden="1" x14ac:dyDescent="0.3">
      <c r="C314" s="9" t="s">
        <v>89</v>
      </c>
      <c r="F314" s="5"/>
    </row>
    <row r="315" spans="3:6" hidden="1" x14ac:dyDescent="0.3">
      <c r="C315" s="9" t="s">
        <v>90</v>
      </c>
      <c r="F315" s="5"/>
    </row>
    <row r="316" spans="3:6" hidden="1" x14ac:dyDescent="0.3">
      <c r="C316" s="9" t="s">
        <v>91</v>
      </c>
      <c r="F316" s="5"/>
    </row>
    <row r="317" spans="3:6" hidden="1" x14ac:dyDescent="0.3">
      <c r="C317" s="9" t="s">
        <v>92</v>
      </c>
      <c r="F317" s="5"/>
    </row>
    <row r="318" spans="3:6" hidden="1" x14ac:dyDescent="0.3">
      <c r="C318" s="9" t="s">
        <v>93</v>
      </c>
      <c r="F318" s="5"/>
    </row>
    <row r="319" spans="3:6" hidden="1" x14ac:dyDescent="0.3">
      <c r="C319" s="9" t="s">
        <v>94</v>
      </c>
      <c r="F319" s="5"/>
    </row>
    <row r="320" spans="3:6" hidden="1" x14ac:dyDescent="0.3">
      <c r="C320" s="9" t="s">
        <v>95</v>
      </c>
      <c r="F320" s="5"/>
    </row>
    <row r="321" spans="3:6" hidden="1" x14ac:dyDescent="0.3">
      <c r="C321" s="9" t="s">
        <v>96</v>
      </c>
      <c r="F321" s="5"/>
    </row>
    <row r="322" spans="3:6" hidden="1" x14ac:dyDescent="0.3">
      <c r="C322" s="9" t="s">
        <v>97</v>
      </c>
      <c r="F322" s="5"/>
    </row>
    <row r="323" spans="3:6" hidden="1" x14ac:dyDescent="0.3">
      <c r="C323" s="9" t="s">
        <v>98</v>
      </c>
      <c r="F323" s="5"/>
    </row>
    <row r="324" spans="3:6" hidden="1" x14ac:dyDescent="0.3">
      <c r="C324" s="9" t="s">
        <v>99</v>
      </c>
      <c r="F324" s="5"/>
    </row>
    <row r="325" spans="3:6" hidden="1" x14ac:dyDescent="0.3">
      <c r="C325" s="9" t="s">
        <v>100</v>
      </c>
      <c r="F325" s="5"/>
    </row>
    <row r="326" spans="3:6" hidden="1" x14ac:dyDescent="0.3">
      <c r="C326" s="9" t="s">
        <v>101</v>
      </c>
      <c r="F326" s="5"/>
    </row>
    <row r="327" spans="3:6" hidden="1" x14ac:dyDescent="0.3">
      <c r="C327" s="9" t="s">
        <v>102</v>
      </c>
      <c r="F327" s="5"/>
    </row>
    <row r="328" spans="3:6" hidden="1" x14ac:dyDescent="0.3">
      <c r="C328" s="9" t="s">
        <v>103</v>
      </c>
      <c r="F328" s="5"/>
    </row>
    <row r="329" spans="3:6" hidden="1" x14ac:dyDescent="0.3">
      <c r="C329" s="9" t="s">
        <v>104</v>
      </c>
      <c r="F329" s="5"/>
    </row>
    <row r="330" spans="3:6" hidden="1" x14ac:dyDescent="0.3">
      <c r="C330" s="9" t="s">
        <v>105</v>
      </c>
      <c r="F330" s="5"/>
    </row>
    <row r="331" spans="3:6" hidden="1" x14ac:dyDescent="0.3">
      <c r="C331" s="9" t="s">
        <v>106</v>
      </c>
      <c r="F331" s="5"/>
    </row>
    <row r="332" spans="3:6" hidden="1" x14ac:dyDescent="0.3">
      <c r="C332" s="9" t="s">
        <v>107</v>
      </c>
      <c r="F332" s="5"/>
    </row>
    <row r="333" spans="3:6" hidden="1" x14ac:dyDescent="0.3">
      <c r="C333" s="9" t="s">
        <v>108</v>
      </c>
      <c r="F333" s="5"/>
    </row>
    <row r="334" spans="3:6" hidden="1" x14ac:dyDescent="0.3">
      <c r="C334" s="9" t="s">
        <v>109</v>
      </c>
      <c r="F334" s="5"/>
    </row>
    <row r="335" spans="3:6" hidden="1" x14ac:dyDescent="0.3">
      <c r="C335" s="9" t="s">
        <v>110</v>
      </c>
      <c r="F335" s="5"/>
    </row>
    <row r="336" spans="3:6" hidden="1" x14ac:dyDescent="0.3">
      <c r="C336" s="9" t="s">
        <v>111</v>
      </c>
      <c r="F336" s="5"/>
    </row>
    <row r="337" spans="3:6" hidden="1" x14ac:dyDescent="0.3">
      <c r="C337" s="9" t="s">
        <v>112</v>
      </c>
      <c r="F337" s="5"/>
    </row>
    <row r="338" spans="3:6" hidden="1" x14ac:dyDescent="0.3">
      <c r="C338" s="9" t="s">
        <v>113</v>
      </c>
      <c r="F338" s="5"/>
    </row>
    <row r="339" spans="3:6" hidden="1" x14ac:dyDescent="0.3">
      <c r="C339" s="9" t="s">
        <v>114</v>
      </c>
      <c r="F339" s="5"/>
    </row>
    <row r="340" spans="3:6" hidden="1" x14ac:dyDescent="0.3">
      <c r="C340" s="9" t="s">
        <v>115</v>
      </c>
      <c r="F340" s="5"/>
    </row>
    <row r="341" spans="3:6" hidden="1" x14ac:dyDescent="0.3">
      <c r="C341" s="9" t="s">
        <v>116</v>
      </c>
      <c r="F341" s="5"/>
    </row>
    <row r="342" spans="3:6" hidden="1" x14ac:dyDescent="0.3">
      <c r="C342" s="9" t="s">
        <v>117</v>
      </c>
      <c r="F342" s="5"/>
    </row>
    <row r="343" spans="3:6" hidden="1" x14ac:dyDescent="0.3">
      <c r="C343" s="9" t="s">
        <v>118</v>
      </c>
      <c r="F343" s="5"/>
    </row>
    <row r="344" spans="3:6" hidden="1" x14ac:dyDescent="0.3">
      <c r="C344" s="9" t="s">
        <v>119</v>
      </c>
      <c r="F344" s="5"/>
    </row>
    <row r="345" spans="3:6" hidden="1" x14ac:dyDescent="0.3">
      <c r="C345" s="9" t="s">
        <v>120</v>
      </c>
      <c r="F345" s="5"/>
    </row>
    <row r="346" spans="3:6" hidden="1" x14ac:dyDescent="0.3">
      <c r="C346" s="9" t="s">
        <v>121</v>
      </c>
      <c r="F346" s="5"/>
    </row>
    <row r="347" spans="3:6" hidden="1" x14ac:dyDescent="0.3">
      <c r="C347" s="9" t="s">
        <v>122</v>
      </c>
      <c r="F347" s="5"/>
    </row>
    <row r="348" spans="3:6" hidden="1" x14ac:dyDescent="0.3">
      <c r="C348" s="9" t="s">
        <v>123</v>
      </c>
      <c r="F348" s="5"/>
    </row>
    <row r="349" spans="3:6" hidden="1" x14ac:dyDescent="0.3">
      <c r="C349" s="9" t="s">
        <v>124</v>
      </c>
      <c r="F349" s="5"/>
    </row>
    <row r="350" spans="3:6" hidden="1" x14ac:dyDescent="0.3">
      <c r="C350" s="9" t="s">
        <v>125</v>
      </c>
      <c r="F350" s="5"/>
    </row>
    <row r="351" spans="3:6" hidden="1" x14ac:dyDescent="0.3">
      <c r="C351" s="9" t="s">
        <v>126</v>
      </c>
      <c r="F351" s="5"/>
    </row>
    <row r="352" spans="3:6" hidden="1" x14ac:dyDescent="0.3">
      <c r="C352" s="9" t="s">
        <v>127</v>
      </c>
      <c r="F352" s="5"/>
    </row>
    <row r="353" spans="3:6" hidden="1" x14ac:dyDescent="0.3">
      <c r="C353" s="9" t="s">
        <v>128</v>
      </c>
      <c r="F353" s="5"/>
    </row>
    <row r="354" spans="3:6" hidden="1" x14ac:dyDescent="0.3">
      <c r="C354" s="9" t="s">
        <v>129</v>
      </c>
      <c r="F354" s="5"/>
    </row>
    <row r="355" spans="3:6" hidden="1" x14ac:dyDescent="0.3">
      <c r="C355" s="9" t="s">
        <v>130</v>
      </c>
      <c r="F355" s="5"/>
    </row>
    <row r="356" spans="3:6" hidden="1" x14ac:dyDescent="0.3">
      <c r="C356" s="9" t="s">
        <v>131</v>
      </c>
      <c r="F356" s="5"/>
    </row>
    <row r="357" spans="3:6" hidden="1" x14ac:dyDescent="0.3">
      <c r="C357" s="9" t="s">
        <v>132</v>
      </c>
      <c r="F357" s="5"/>
    </row>
    <row r="358" spans="3:6" hidden="1" x14ac:dyDescent="0.3">
      <c r="C358" s="9" t="s">
        <v>133</v>
      </c>
      <c r="F358" s="5"/>
    </row>
    <row r="359" spans="3:6" hidden="1" x14ac:dyDescent="0.3">
      <c r="C359" s="9" t="s">
        <v>134</v>
      </c>
      <c r="F359" s="5"/>
    </row>
    <row r="360" spans="3:6" hidden="1" x14ac:dyDescent="0.3">
      <c r="C360" s="9" t="s">
        <v>135</v>
      </c>
      <c r="F360" s="5"/>
    </row>
    <row r="361" spans="3:6" hidden="1" x14ac:dyDescent="0.3">
      <c r="C361" s="9" t="s">
        <v>136</v>
      </c>
      <c r="F361" s="5"/>
    </row>
    <row r="362" spans="3:6" hidden="1" x14ac:dyDescent="0.3">
      <c r="C362" s="9" t="s">
        <v>137</v>
      </c>
      <c r="F362" s="5"/>
    </row>
    <row r="363" spans="3:6" hidden="1" x14ac:dyDescent="0.3">
      <c r="C363" s="9" t="s">
        <v>138</v>
      </c>
      <c r="F363" s="5"/>
    </row>
    <row r="364" spans="3:6" hidden="1" x14ac:dyDescent="0.3">
      <c r="C364" s="9" t="s">
        <v>139</v>
      </c>
      <c r="F364" s="5"/>
    </row>
    <row r="365" spans="3:6" hidden="1" x14ac:dyDescent="0.3">
      <c r="C365" s="9" t="s">
        <v>140</v>
      </c>
      <c r="F365" s="5"/>
    </row>
    <row r="366" spans="3:6" hidden="1" x14ac:dyDescent="0.3">
      <c r="C366" s="9" t="s">
        <v>141</v>
      </c>
      <c r="F366" s="5"/>
    </row>
    <row r="367" spans="3:6" hidden="1" x14ac:dyDescent="0.3">
      <c r="C367" s="9" t="s">
        <v>142</v>
      </c>
      <c r="F367" s="5"/>
    </row>
    <row r="368" spans="3:6" hidden="1" x14ac:dyDescent="0.3">
      <c r="C368" s="9" t="s">
        <v>143</v>
      </c>
      <c r="F368" s="5"/>
    </row>
    <row r="369" spans="3:6" hidden="1" x14ac:dyDescent="0.3">
      <c r="C369" s="9" t="s">
        <v>144</v>
      </c>
      <c r="F369" s="5"/>
    </row>
    <row r="370" spans="3:6" hidden="1" x14ac:dyDescent="0.3">
      <c r="C370" s="9" t="s">
        <v>145</v>
      </c>
      <c r="F370" s="5"/>
    </row>
    <row r="371" spans="3:6" hidden="1" x14ac:dyDescent="0.3">
      <c r="C371" s="9" t="s">
        <v>146</v>
      </c>
      <c r="F371" s="5"/>
    </row>
    <row r="372" spans="3:6" hidden="1" x14ac:dyDescent="0.3">
      <c r="C372" s="9" t="s">
        <v>147</v>
      </c>
      <c r="F372" s="5"/>
    </row>
    <row r="373" spans="3:6" hidden="1" x14ac:dyDescent="0.3">
      <c r="C373" s="9" t="s">
        <v>148</v>
      </c>
      <c r="F373" s="5"/>
    </row>
    <row r="374" spans="3:6" hidden="1" x14ac:dyDescent="0.3">
      <c r="C374" s="9" t="s">
        <v>149</v>
      </c>
      <c r="F374" s="5"/>
    </row>
    <row r="375" spans="3:6" hidden="1" x14ac:dyDescent="0.3">
      <c r="C375" s="9" t="s">
        <v>150</v>
      </c>
      <c r="F375" s="5"/>
    </row>
    <row r="376" spans="3:6" hidden="1" x14ac:dyDescent="0.3">
      <c r="C376" s="9" t="s">
        <v>151</v>
      </c>
      <c r="F376" s="5"/>
    </row>
    <row r="377" spans="3:6" hidden="1" x14ac:dyDescent="0.3">
      <c r="C377" s="9" t="s">
        <v>152</v>
      </c>
      <c r="F377" s="5"/>
    </row>
    <row r="378" spans="3:6" hidden="1" x14ac:dyDescent="0.3">
      <c r="C378" s="9" t="s">
        <v>153</v>
      </c>
      <c r="F378" s="5"/>
    </row>
    <row r="379" spans="3:6" hidden="1" x14ac:dyDescent="0.3">
      <c r="C379" s="9" t="s">
        <v>154</v>
      </c>
      <c r="F379" s="5"/>
    </row>
    <row r="380" spans="3:6" hidden="1" x14ac:dyDescent="0.3">
      <c r="C380" s="9" t="s">
        <v>155</v>
      </c>
      <c r="F380" s="5"/>
    </row>
    <row r="381" spans="3:6" hidden="1" x14ac:dyDescent="0.3">
      <c r="C381" s="9" t="s">
        <v>156</v>
      </c>
      <c r="F381" s="5"/>
    </row>
    <row r="382" spans="3:6" hidden="1" x14ac:dyDescent="0.3">
      <c r="C382" s="9" t="s">
        <v>157</v>
      </c>
      <c r="F382" s="5"/>
    </row>
    <row r="383" spans="3:6" hidden="1" x14ac:dyDescent="0.3">
      <c r="C383" s="9" t="s">
        <v>158</v>
      </c>
      <c r="F383" s="5"/>
    </row>
    <row r="384" spans="3:6" hidden="1" x14ac:dyDescent="0.3">
      <c r="C384" s="9" t="s">
        <v>159</v>
      </c>
      <c r="F384" s="5"/>
    </row>
    <row r="385" spans="3:6" hidden="1" x14ac:dyDescent="0.3">
      <c r="C385" s="9" t="s">
        <v>160</v>
      </c>
      <c r="F385" s="5"/>
    </row>
    <row r="386" spans="3:6" hidden="1" x14ac:dyDescent="0.3">
      <c r="C386" s="9" t="s">
        <v>161</v>
      </c>
      <c r="F386" s="5"/>
    </row>
    <row r="387" spans="3:6" hidden="1" x14ac:dyDescent="0.3">
      <c r="C387" s="9" t="s">
        <v>162</v>
      </c>
      <c r="F387" s="5"/>
    </row>
    <row r="388" spans="3:6" hidden="1" x14ac:dyDescent="0.3">
      <c r="C388" s="9" t="s">
        <v>163</v>
      </c>
      <c r="F388" s="5"/>
    </row>
    <row r="389" spans="3:6" hidden="1" x14ac:dyDescent="0.3">
      <c r="C389" s="9" t="s">
        <v>164</v>
      </c>
      <c r="F389" s="5"/>
    </row>
    <row r="390" spans="3:6" hidden="1" x14ac:dyDescent="0.3">
      <c r="C390" s="9" t="s">
        <v>165</v>
      </c>
      <c r="F390" s="5"/>
    </row>
    <row r="391" spans="3:6" hidden="1" x14ac:dyDescent="0.3">
      <c r="C391" s="9" t="s">
        <v>166</v>
      </c>
      <c r="F391" s="5"/>
    </row>
    <row r="392" spans="3:6" hidden="1" x14ac:dyDescent="0.3">
      <c r="C392" s="9" t="s">
        <v>167</v>
      </c>
      <c r="F392" s="5"/>
    </row>
    <row r="393" spans="3:6" hidden="1" x14ac:dyDescent="0.3">
      <c r="C393" s="9" t="s">
        <v>168</v>
      </c>
      <c r="F393" s="5"/>
    </row>
    <row r="394" spans="3:6" hidden="1" x14ac:dyDescent="0.3">
      <c r="C394" s="9" t="s">
        <v>169</v>
      </c>
      <c r="F394" s="5"/>
    </row>
    <row r="395" spans="3:6" hidden="1" x14ac:dyDescent="0.3">
      <c r="C395" s="9" t="s">
        <v>170</v>
      </c>
      <c r="F395" s="5"/>
    </row>
    <row r="396" spans="3:6" hidden="1" x14ac:dyDescent="0.3">
      <c r="C396" s="9" t="s">
        <v>171</v>
      </c>
      <c r="F396" s="5"/>
    </row>
    <row r="397" spans="3:6" hidden="1" x14ac:dyDescent="0.3">
      <c r="C397" s="9" t="s">
        <v>172</v>
      </c>
      <c r="F397" s="5"/>
    </row>
    <row r="398" spans="3:6" hidden="1" x14ac:dyDescent="0.3">
      <c r="C398" s="9" t="s">
        <v>173</v>
      </c>
      <c r="F398" s="5"/>
    </row>
    <row r="399" spans="3:6" hidden="1" x14ac:dyDescent="0.3">
      <c r="C399" s="9" t="s">
        <v>174</v>
      </c>
      <c r="F399" s="5"/>
    </row>
    <row r="400" spans="3:6" hidden="1" x14ac:dyDescent="0.3">
      <c r="C400" s="9" t="s">
        <v>175</v>
      </c>
      <c r="F400" s="5"/>
    </row>
    <row r="401" spans="3:6" hidden="1" x14ac:dyDescent="0.3">
      <c r="C401" s="9" t="s">
        <v>176</v>
      </c>
      <c r="F401" s="5"/>
    </row>
    <row r="402" spans="3:6" hidden="1" x14ac:dyDescent="0.3">
      <c r="C402" s="9" t="s">
        <v>177</v>
      </c>
      <c r="F402" s="5"/>
    </row>
    <row r="403" spans="3:6" hidden="1" x14ac:dyDescent="0.3">
      <c r="C403" s="9" t="s">
        <v>178</v>
      </c>
      <c r="F403" s="5"/>
    </row>
    <row r="404" spans="3:6" hidden="1" x14ac:dyDescent="0.3">
      <c r="C404" s="9" t="s">
        <v>179</v>
      </c>
      <c r="F404" s="5"/>
    </row>
    <row r="405" spans="3:6" hidden="1" x14ac:dyDescent="0.3">
      <c r="C405" s="9" t="s">
        <v>180</v>
      </c>
      <c r="F405" s="5"/>
    </row>
    <row r="406" spans="3:6" hidden="1" x14ac:dyDescent="0.3">
      <c r="C406" s="9" t="s">
        <v>181</v>
      </c>
      <c r="F406" s="5"/>
    </row>
    <row r="407" spans="3:6" hidden="1" x14ac:dyDescent="0.3">
      <c r="C407" s="9" t="s">
        <v>182</v>
      </c>
      <c r="F407" s="5"/>
    </row>
    <row r="408" spans="3:6" hidden="1" x14ac:dyDescent="0.3">
      <c r="C408" s="9" t="s">
        <v>183</v>
      </c>
      <c r="F408" s="5"/>
    </row>
    <row r="409" spans="3:6" hidden="1" x14ac:dyDescent="0.3">
      <c r="C409" s="9" t="s">
        <v>184</v>
      </c>
      <c r="F409" s="5"/>
    </row>
    <row r="410" spans="3:6" hidden="1" x14ac:dyDescent="0.3">
      <c r="C410" s="9" t="s">
        <v>185</v>
      </c>
      <c r="F410" s="5"/>
    </row>
    <row r="411" spans="3:6" hidden="1" x14ac:dyDescent="0.3">
      <c r="C411" s="9" t="s">
        <v>186</v>
      </c>
      <c r="F411" s="5"/>
    </row>
    <row r="412" spans="3:6" hidden="1" x14ac:dyDescent="0.3">
      <c r="C412" s="9" t="s">
        <v>187</v>
      </c>
      <c r="F412" s="5"/>
    </row>
    <row r="413" spans="3:6" hidden="1" x14ac:dyDescent="0.3">
      <c r="C413" s="9" t="s">
        <v>188</v>
      </c>
      <c r="F413" s="5"/>
    </row>
    <row r="414" spans="3:6" hidden="1" x14ac:dyDescent="0.3"/>
  </sheetData>
  <sheetProtection algorithmName="SHA-512" hashValue="C9HMMtt8J2ZB/28RM+47s8ZV7QQ3M1xqUeLiAJJW1Y+ANxAZksHkupNCmkzZ/idEB7k6+lnKo85YXwdq6xD6rg==" saltValue="MsQTr2rnywoWPFqlSnIOqw==" spinCount="100000" sheet="1" objects="1" scenarios="1"/>
  <mergeCells count="27">
    <mergeCell ref="G11:G12"/>
    <mergeCell ref="H11:H12"/>
    <mergeCell ref="B13:B29"/>
    <mergeCell ref="F13:F29"/>
    <mergeCell ref="G13:G29"/>
    <mergeCell ref="H13:H29"/>
    <mergeCell ref="B11:B12"/>
    <mergeCell ref="C11:C12"/>
    <mergeCell ref="D11:D12"/>
    <mergeCell ref="E11:E12"/>
    <mergeCell ref="F11:F12"/>
    <mergeCell ref="C7:F7"/>
    <mergeCell ref="H51:H52"/>
    <mergeCell ref="B53:B62"/>
    <mergeCell ref="F53:F62"/>
    <mergeCell ref="G53:G62"/>
    <mergeCell ref="H53:H62"/>
    <mergeCell ref="B51:B52"/>
    <mergeCell ref="C51:C52"/>
    <mergeCell ref="D51:D52"/>
    <mergeCell ref="E51:E52"/>
    <mergeCell ref="F51:F52"/>
    <mergeCell ref="G51:G52"/>
    <mergeCell ref="B31:B47"/>
    <mergeCell ref="F31:F47"/>
    <mergeCell ref="G31:G47"/>
    <mergeCell ref="H31:H47"/>
  </mergeCells>
  <conditionalFormatting sqref="I13:I47 I50:I62">
    <cfRule type="containsText" dxfId="21" priority="2" operator="containsText" text="Gas">
      <formula>NOT(ISERROR(SEARCH("Gas",I13)))</formula>
    </cfRule>
  </conditionalFormatting>
  <conditionalFormatting sqref="K48 I49">
    <cfRule type="containsText" dxfId="20" priority="1" operator="containsText" text="Preencha">
      <formula>NOT(ISERROR(SEARCH("Preencha",I48)))</formula>
    </cfRule>
  </conditionalFormatting>
  <dataValidations count="3">
    <dataValidation type="decimal" operator="greaterThan" allowBlank="1" showInputMessage="1" showErrorMessage="1" sqref="E53:E62 E13:E47" xr:uid="{5AB8BDA6-6D7A-41EE-B066-73B02BE01140}">
      <formula1>0</formula1>
    </dataValidation>
    <dataValidation allowBlank="1" showErrorMessage="1" prompt="Selecionar o  F-Gas a partir da lista" sqref="C53:C62 C13:C47" xr:uid="{613D249C-6067-4A0A-8408-CA88DBD28B20}"/>
    <dataValidation allowBlank="1" showErrorMessage="1" prompt="Selecionar a fonte da informação a partir da lista _x000a_(informação complementar pode ser inscrita no campo 'Notas')" sqref="F53:F62 F13:F47" xr:uid="{AFD06129-8589-49CD-80E6-56C8111FB815}"/>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90D08-78F6-459E-99CA-3D457B5C2948}">
  <sheetPr>
    <tabColor rgb="FFACCD6F"/>
  </sheetPr>
  <dimension ref="A1:Q172"/>
  <sheetViews>
    <sheetView showGridLines="0" zoomScaleNormal="100" workbookViewId="0">
      <selection activeCell="H13" sqref="H13:H31"/>
    </sheetView>
  </sheetViews>
  <sheetFormatPr defaultColWidth="11" defaultRowHeight="15.6" x14ac:dyDescent="0.3"/>
  <cols>
    <col min="1" max="1" width="2.69921875" style="12" customWidth="1"/>
    <col min="2" max="2" width="33.796875" style="5" customWidth="1"/>
    <col min="3" max="5" width="16.69921875" style="5" customWidth="1"/>
    <col min="6" max="6" width="18.796875" style="10" bestFit="1" customWidth="1"/>
    <col min="7" max="7" width="16.69921875" style="10" customWidth="1"/>
    <col min="8" max="8" width="41.296875" style="7" customWidth="1"/>
    <col min="9" max="9" width="31.69921875" style="7" customWidth="1"/>
    <col min="10" max="10" width="43.796875" style="7" customWidth="1"/>
    <col min="11" max="11" width="16.5" style="7" customWidth="1"/>
    <col min="12" max="16384" width="11" style="12"/>
  </cols>
  <sheetData>
    <row r="1" spans="1:17" ht="26.25" customHeight="1" x14ac:dyDescent="0.3"/>
    <row r="2" spans="1:17" ht="30.75" customHeight="1" x14ac:dyDescent="0.3">
      <c r="A2" s="116"/>
    </row>
    <row r="3" spans="1:17" ht="30.75" customHeight="1" x14ac:dyDescent="0.3">
      <c r="A3" s="116"/>
      <c r="C3" s="12"/>
    </row>
    <row r="4" spans="1:17" ht="30.75" customHeight="1" x14ac:dyDescent="0.3">
      <c r="A4" s="116"/>
    </row>
    <row r="5" spans="1:17" s="3" customFormat="1" ht="36.6" x14ac:dyDescent="0.3">
      <c r="C5" s="1"/>
      <c r="D5" s="238"/>
      <c r="E5" s="238"/>
      <c r="F5" s="239"/>
      <c r="G5" s="239"/>
      <c r="H5" s="1"/>
      <c r="I5" s="1"/>
      <c r="J5" s="1"/>
      <c r="K5" s="238"/>
      <c r="L5" s="238"/>
      <c r="M5" s="241"/>
      <c r="N5" s="241"/>
      <c r="O5" s="241"/>
      <c r="P5" s="241"/>
      <c r="Q5" s="241"/>
    </row>
    <row r="6" spans="1:17" s="3" customFormat="1" ht="36.6" x14ac:dyDescent="0.7">
      <c r="B6" s="120"/>
      <c r="C6" s="120"/>
      <c r="D6" s="238"/>
      <c r="E6" s="238"/>
      <c r="F6" s="240"/>
      <c r="G6" s="239"/>
      <c r="H6" s="1"/>
      <c r="K6" s="238"/>
      <c r="L6" s="238"/>
      <c r="M6" s="241"/>
      <c r="N6" s="241"/>
      <c r="O6" s="241"/>
      <c r="P6" s="241"/>
      <c r="Q6" s="241"/>
    </row>
    <row r="7" spans="1:17" s="4" customFormat="1" ht="32.25" customHeight="1" x14ac:dyDescent="0.7">
      <c r="B7" s="121"/>
      <c r="C7" s="313" t="str">
        <f>IF(Intro!F8="","",Intro!F8)</f>
        <v>UO</v>
      </c>
      <c r="D7" s="313"/>
      <c r="E7" s="313"/>
      <c r="F7" s="313"/>
      <c r="G7" s="242" t="str">
        <f>IF(SUM(M34:M67)&gt;0,"VERIFIQUE ERROS","")</f>
        <v/>
      </c>
      <c r="H7" s="260" t="s">
        <v>300</v>
      </c>
      <c r="J7" s="28"/>
      <c r="K7" s="236"/>
      <c r="L7" s="236"/>
      <c r="M7" s="236"/>
      <c r="N7" s="236"/>
      <c r="O7" s="236"/>
      <c r="P7" s="236"/>
      <c r="Q7" s="236"/>
    </row>
    <row r="8" spans="1:17" s="4" customFormat="1" ht="14.25" customHeight="1" x14ac:dyDescent="0.3">
      <c r="C8" s="6"/>
      <c r="D8" s="243"/>
      <c r="E8" s="243"/>
      <c r="F8" s="244"/>
      <c r="G8" s="244"/>
      <c r="K8" s="236"/>
      <c r="L8" s="236"/>
      <c r="M8" s="236"/>
      <c r="N8" s="236"/>
      <c r="O8" s="236"/>
      <c r="P8" s="236"/>
      <c r="Q8" s="236"/>
    </row>
    <row r="9" spans="1:17" s="4" customFormat="1" ht="42" customHeight="1" x14ac:dyDescent="0.3">
      <c r="B9" s="263" t="s">
        <v>496</v>
      </c>
      <c r="C9" s="35"/>
      <c r="D9" s="36"/>
      <c r="E9" s="36"/>
      <c r="F9" s="37"/>
      <c r="G9" s="35"/>
      <c r="H9" s="36"/>
      <c r="I9" s="236"/>
      <c r="J9" s="236"/>
      <c r="K9" s="236"/>
      <c r="L9" s="236"/>
      <c r="M9" s="236"/>
      <c r="N9" s="236"/>
      <c r="O9" s="236"/>
    </row>
    <row r="10" spans="1:17" s="4" customFormat="1" ht="4.5" customHeight="1" x14ac:dyDescent="0.3">
      <c r="B10" s="9"/>
      <c r="C10" s="9"/>
      <c r="D10" s="10"/>
      <c r="E10" s="10"/>
      <c r="F10" s="7"/>
      <c r="G10" s="7"/>
      <c r="H10" s="8"/>
      <c r="I10" s="236"/>
      <c r="J10" s="236"/>
      <c r="K10" s="236"/>
      <c r="L10" s="236"/>
      <c r="M10" s="236"/>
      <c r="N10" s="236"/>
      <c r="O10" s="236"/>
    </row>
    <row r="11" spans="1:17" s="4" customFormat="1" ht="15.75" customHeight="1" x14ac:dyDescent="0.3">
      <c r="B11" s="338" t="s">
        <v>301</v>
      </c>
      <c r="C11" s="304" t="s">
        <v>190</v>
      </c>
      <c r="D11" s="304" t="s">
        <v>26</v>
      </c>
      <c r="E11" s="311" t="s">
        <v>191</v>
      </c>
      <c r="F11" s="311" t="s">
        <v>28</v>
      </c>
      <c r="G11" s="311" t="s">
        <v>29</v>
      </c>
      <c r="H11" s="304" t="s">
        <v>30</v>
      </c>
      <c r="I11" s="236"/>
      <c r="J11" s="236"/>
      <c r="K11" s="236"/>
      <c r="L11" s="236"/>
      <c r="M11" s="236"/>
      <c r="N11" s="236"/>
      <c r="O11" s="236"/>
    </row>
    <row r="12" spans="1:17" s="4" customFormat="1" ht="29.25" customHeight="1" x14ac:dyDescent="0.3">
      <c r="B12" s="339"/>
      <c r="C12" s="305"/>
      <c r="D12" s="305"/>
      <c r="E12" s="312"/>
      <c r="F12" s="312"/>
      <c r="G12" s="312"/>
      <c r="H12" s="305"/>
      <c r="I12" s="236"/>
      <c r="J12" s="236"/>
      <c r="K12" s="236"/>
      <c r="L12" s="236"/>
      <c r="M12" s="236"/>
      <c r="N12" s="236"/>
      <c r="O12" s="236"/>
    </row>
    <row r="13" spans="1:17" s="4" customFormat="1" ht="31.5" customHeight="1" x14ac:dyDescent="0.3">
      <c r="B13" s="340" t="s">
        <v>192</v>
      </c>
      <c r="C13" s="157" t="s">
        <v>556</v>
      </c>
      <c r="D13" s="269" t="s">
        <v>193</v>
      </c>
      <c r="E13" s="158"/>
      <c r="F13" s="325"/>
      <c r="G13" s="345"/>
      <c r="H13" s="347"/>
      <c r="I13" s="236"/>
      <c r="J13" s="236"/>
      <c r="K13" s="236"/>
      <c r="L13" s="236"/>
      <c r="M13" s="236"/>
      <c r="N13" s="236"/>
      <c r="O13" s="236"/>
    </row>
    <row r="14" spans="1:17" s="4" customFormat="1" ht="31.5" customHeight="1" x14ac:dyDescent="0.3">
      <c r="B14" s="342"/>
      <c r="C14" s="154" t="s">
        <v>557</v>
      </c>
      <c r="D14" s="270" t="s">
        <v>193</v>
      </c>
      <c r="E14" s="156"/>
      <c r="F14" s="326"/>
      <c r="G14" s="346"/>
      <c r="H14" s="348"/>
      <c r="I14" s="236"/>
      <c r="J14" s="236"/>
      <c r="K14" s="236"/>
      <c r="L14" s="236"/>
      <c r="M14" s="236"/>
      <c r="N14" s="236"/>
      <c r="O14" s="236"/>
    </row>
    <row r="15" spans="1:17" s="4" customFormat="1" ht="31.5" customHeight="1" x14ac:dyDescent="0.3">
      <c r="B15" s="342"/>
      <c r="C15" s="154" t="s">
        <v>558</v>
      </c>
      <c r="D15" s="270" t="s">
        <v>193</v>
      </c>
      <c r="E15" s="156"/>
      <c r="F15" s="326"/>
      <c r="G15" s="346"/>
      <c r="H15" s="348"/>
      <c r="I15" s="236"/>
      <c r="J15" s="236"/>
      <c r="K15" s="236"/>
      <c r="L15" s="236"/>
      <c r="M15" s="236"/>
      <c r="N15" s="236"/>
      <c r="O15" s="236"/>
    </row>
    <row r="16" spans="1:17" s="4" customFormat="1" ht="31.5" customHeight="1" x14ac:dyDescent="0.3">
      <c r="B16" s="342"/>
      <c r="C16" s="154" t="s">
        <v>559</v>
      </c>
      <c r="D16" s="270" t="s">
        <v>193</v>
      </c>
      <c r="E16" s="156"/>
      <c r="F16" s="326"/>
      <c r="G16" s="346"/>
      <c r="H16" s="348"/>
      <c r="I16" s="236"/>
      <c r="J16" s="236"/>
      <c r="K16" s="236"/>
      <c r="L16" s="236"/>
      <c r="M16" s="236"/>
      <c r="N16" s="236"/>
      <c r="O16" s="236"/>
    </row>
    <row r="17" spans="2:15" s="4" customFormat="1" ht="31.5" customHeight="1" x14ac:dyDescent="0.3">
      <c r="B17" s="342"/>
      <c r="C17" s="154" t="s">
        <v>554</v>
      </c>
      <c r="D17" s="270" t="s">
        <v>193</v>
      </c>
      <c r="E17" s="156"/>
      <c r="F17" s="326"/>
      <c r="G17" s="346"/>
      <c r="H17" s="348"/>
      <c r="I17" s="236"/>
      <c r="J17" s="236"/>
      <c r="K17" s="236"/>
      <c r="L17" s="236"/>
      <c r="M17" s="236"/>
      <c r="N17" s="236"/>
      <c r="O17" s="236"/>
    </row>
    <row r="18" spans="2:15" s="4" customFormat="1" ht="31.5" customHeight="1" x14ac:dyDescent="0.3">
      <c r="B18" s="342"/>
      <c r="C18" s="154" t="s">
        <v>560</v>
      </c>
      <c r="D18" s="270" t="s">
        <v>193</v>
      </c>
      <c r="E18" s="156"/>
      <c r="F18" s="326"/>
      <c r="G18" s="346"/>
      <c r="H18" s="348"/>
      <c r="I18" s="236"/>
      <c r="J18" s="236"/>
      <c r="K18" s="236"/>
      <c r="L18" s="236"/>
      <c r="M18" s="236"/>
      <c r="N18" s="236"/>
      <c r="O18" s="236"/>
    </row>
    <row r="19" spans="2:15" s="4" customFormat="1" ht="31.5" customHeight="1" x14ac:dyDescent="0.3">
      <c r="B19" s="342"/>
      <c r="C19" s="154" t="s">
        <v>549</v>
      </c>
      <c r="D19" s="270" t="s">
        <v>193</v>
      </c>
      <c r="E19" s="156"/>
      <c r="F19" s="326"/>
      <c r="G19" s="346"/>
      <c r="H19" s="348"/>
      <c r="I19" s="236"/>
      <c r="J19" s="236"/>
      <c r="K19" s="236"/>
      <c r="L19" s="236"/>
      <c r="M19" s="236"/>
      <c r="N19" s="236"/>
      <c r="O19" s="236"/>
    </row>
    <row r="20" spans="2:15" s="4" customFormat="1" ht="31.5" customHeight="1" x14ac:dyDescent="0.3">
      <c r="B20" s="341"/>
      <c r="C20" s="159" t="s">
        <v>548</v>
      </c>
      <c r="D20" s="271" t="s">
        <v>193</v>
      </c>
      <c r="E20" s="161"/>
      <c r="F20" s="326"/>
      <c r="G20" s="346"/>
      <c r="H20" s="348"/>
      <c r="I20" s="236"/>
      <c r="J20" s="236"/>
      <c r="K20" s="236"/>
      <c r="L20" s="236"/>
      <c r="M20" s="236"/>
      <c r="N20" s="236"/>
      <c r="O20" s="236"/>
    </row>
    <row r="21" spans="2:15" s="4" customFormat="1" ht="31.5" customHeight="1" x14ac:dyDescent="0.3">
      <c r="B21" s="340" t="s">
        <v>196</v>
      </c>
      <c r="C21" s="157" t="s">
        <v>557</v>
      </c>
      <c r="D21" s="269" t="s">
        <v>193</v>
      </c>
      <c r="E21" s="158"/>
      <c r="F21" s="326"/>
      <c r="G21" s="346"/>
      <c r="H21" s="348"/>
      <c r="I21" s="236"/>
      <c r="J21" s="236"/>
      <c r="K21" s="236"/>
      <c r="L21" s="236"/>
      <c r="M21" s="236"/>
      <c r="N21" s="236"/>
      <c r="O21" s="236"/>
    </row>
    <row r="22" spans="2:15" s="4" customFormat="1" ht="31.5" customHeight="1" x14ac:dyDescent="0.3">
      <c r="B22" s="341"/>
      <c r="C22" s="159" t="s">
        <v>558</v>
      </c>
      <c r="D22" s="271" t="s">
        <v>193</v>
      </c>
      <c r="E22" s="161"/>
      <c r="F22" s="326"/>
      <c r="G22" s="346"/>
      <c r="H22" s="348"/>
      <c r="I22" s="236"/>
      <c r="J22" s="236"/>
      <c r="K22" s="236"/>
      <c r="L22" s="236"/>
      <c r="M22" s="236"/>
      <c r="N22" s="236"/>
      <c r="O22" s="236"/>
    </row>
    <row r="23" spans="2:15" s="4" customFormat="1" ht="31.5" customHeight="1" x14ac:dyDescent="0.3">
      <c r="B23" s="340" t="s">
        <v>197</v>
      </c>
      <c r="C23" s="157" t="s">
        <v>545</v>
      </c>
      <c r="D23" s="272" t="s">
        <v>198</v>
      </c>
      <c r="E23" s="158"/>
      <c r="F23" s="326"/>
      <c r="G23" s="346"/>
      <c r="H23" s="348"/>
      <c r="I23" s="236"/>
      <c r="J23" s="236"/>
      <c r="K23" s="236"/>
      <c r="L23" s="236"/>
      <c r="M23" s="236"/>
      <c r="N23" s="236"/>
      <c r="O23" s="236"/>
    </row>
    <row r="24" spans="2:15" s="4" customFormat="1" ht="31.5" customHeight="1" x14ac:dyDescent="0.3">
      <c r="B24" s="342"/>
      <c r="C24" s="154" t="s">
        <v>544</v>
      </c>
      <c r="D24" s="273" t="s">
        <v>198</v>
      </c>
      <c r="E24" s="156"/>
      <c r="F24" s="326"/>
      <c r="G24" s="346"/>
      <c r="H24" s="348"/>
      <c r="I24" s="236"/>
      <c r="J24" s="236"/>
      <c r="K24" s="236"/>
      <c r="L24" s="236"/>
      <c r="M24" s="236"/>
      <c r="N24" s="236"/>
      <c r="O24" s="236"/>
    </row>
    <row r="25" spans="2:15" s="4" customFormat="1" ht="31.5" customHeight="1" x14ac:dyDescent="0.3">
      <c r="B25" s="342"/>
      <c r="C25" s="154" t="s">
        <v>543</v>
      </c>
      <c r="D25" s="273" t="s">
        <v>198</v>
      </c>
      <c r="E25" s="156"/>
      <c r="F25" s="326"/>
      <c r="G25" s="346"/>
      <c r="H25" s="348"/>
      <c r="I25" s="236"/>
      <c r="J25" s="236"/>
      <c r="K25" s="236"/>
      <c r="L25" s="236"/>
      <c r="M25" s="236"/>
      <c r="N25" s="236"/>
      <c r="O25" s="236"/>
    </row>
    <row r="26" spans="2:15" s="4" customFormat="1" ht="31.5" customHeight="1" x14ac:dyDescent="0.3">
      <c r="B26" s="342"/>
      <c r="C26" s="154" t="s">
        <v>542</v>
      </c>
      <c r="D26" s="273" t="s">
        <v>198</v>
      </c>
      <c r="E26" s="156"/>
      <c r="F26" s="326"/>
      <c r="G26" s="346"/>
      <c r="H26" s="348"/>
      <c r="I26" s="236"/>
      <c r="J26" s="236"/>
      <c r="K26" s="236"/>
      <c r="L26" s="236"/>
      <c r="M26" s="236"/>
      <c r="N26" s="236"/>
      <c r="O26" s="236"/>
    </row>
    <row r="27" spans="2:15" s="4" customFormat="1" ht="31.5" customHeight="1" x14ac:dyDescent="0.3">
      <c r="B27" s="342"/>
      <c r="C27" s="154" t="s">
        <v>561</v>
      </c>
      <c r="D27" s="273" t="s">
        <v>198</v>
      </c>
      <c r="E27" s="156"/>
      <c r="F27" s="326"/>
      <c r="G27" s="346"/>
      <c r="H27" s="348"/>
      <c r="I27" s="236"/>
      <c r="J27" s="236"/>
      <c r="K27" s="236"/>
      <c r="L27" s="236"/>
      <c r="M27" s="236"/>
      <c r="N27" s="236"/>
      <c r="O27" s="236"/>
    </row>
    <row r="28" spans="2:15" s="4" customFormat="1" ht="31.5" customHeight="1" x14ac:dyDescent="0.3">
      <c r="B28" s="342"/>
      <c r="C28" s="154" t="s">
        <v>540</v>
      </c>
      <c r="D28" s="273" t="s">
        <v>198</v>
      </c>
      <c r="E28" s="156"/>
      <c r="F28" s="326"/>
      <c r="G28" s="346"/>
      <c r="H28" s="348"/>
      <c r="I28" s="236"/>
      <c r="J28" s="236"/>
      <c r="K28" s="236"/>
      <c r="L28" s="236"/>
      <c r="M28" s="236"/>
      <c r="N28" s="236"/>
      <c r="O28" s="236"/>
    </row>
    <row r="29" spans="2:15" s="4" customFormat="1" ht="31.5" customHeight="1" x14ac:dyDescent="0.3">
      <c r="B29" s="341"/>
      <c r="C29" s="159" t="s">
        <v>539</v>
      </c>
      <c r="D29" s="274" t="s">
        <v>198</v>
      </c>
      <c r="E29" s="161"/>
      <c r="F29" s="326"/>
      <c r="G29" s="346"/>
      <c r="H29" s="348"/>
      <c r="I29" s="236"/>
      <c r="J29" s="236"/>
      <c r="K29" s="236"/>
      <c r="L29" s="236"/>
      <c r="M29" s="236"/>
      <c r="N29" s="236"/>
      <c r="O29" s="236"/>
    </row>
    <row r="30" spans="2:15" s="4" customFormat="1" ht="31.5" customHeight="1" x14ac:dyDescent="0.3">
      <c r="B30" s="342" t="s">
        <v>199</v>
      </c>
      <c r="C30" s="157" t="s">
        <v>537</v>
      </c>
      <c r="D30" s="269" t="s">
        <v>193</v>
      </c>
      <c r="E30" s="158"/>
      <c r="F30" s="326"/>
      <c r="G30" s="346"/>
      <c r="H30" s="348"/>
      <c r="I30" s="236"/>
      <c r="J30" s="236"/>
      <c r="K30" s="236"/>
      <c r="L30" s="236"/>
      <c r="M30" s="236"/>
      <c r="N30" s="236"/>
      <c r="O30" s="236"/>
    </row>
    <row r="31" spans="2:15" s="4" customFormat="1" ht="31.5" customHeight="1" x14ac:dyDescent="0.3">
      <c r="B31" s="342"/>
      <c r="C31" s="159" t="s">
        <v>562</v>
      </c>
      <c r="D31" s="271" t="s">
        <v>193</v>
      </c>
      <c r="E31" s="161"/>
      <c r="F31" s="326"/>
      <c r="G31" s="346"/>
      <c r="H31" s="348"/>
      <c r="I31" s="236"/>
      <c r="J31" s="236"/>
      <c r="K31" s="236"/>
      <c r="L31" s="236"/>
      <c r="M31" s="236"/>
      <c r="N31" s="236"/>
      <c r="O31" s="236"/>
    </row>
    <row r="32" spans="2:15" s="4" customFormat="1" ht="9.75" customHeight="1" x14ac:dyDescent="0.3">
      <c r="I32" s="236"/>
      <c r="J32" s="236"/>
      <c r="K32" s="236"/>
      <c r="L32" s="236"/>
      <c r="M32" s="236"/>
      <c r="N32" s="236"/>
      <c r="O32" s="236"/>
    </row>
    <row r="33" spans="2:17" s="4" customFormat="1" ht="15.75" customHeight="1" x14ac:dyDescent="0.3">
      <c r="B33" s="338" t="s">
        <v>303</v>
      </c>
      <c r="C33" s="304"/>
      <c r="D33" s="304" t="s">
        <v>26</v>
      </c>
      <c r="E33" s="311" t="s">
        <v>191</v>
      </c>
      <c r="F33" s="311"/>
      <c r="G33" s="311" t="s">
        <v>29</v>
      </c>
      <c r="H33" s="304" t="s">
        <v>30</v>
      </c>
      <c r="I33" s="236"/>
      <c r="J33" s="236"/>
      <c r="K33" s="236"/>
      <c r="L33" s="236"/>
      <c r="M33" s="236"/>
      <c r="N33" s="236"/>
      <c r="O33" s="236"/>
    </row>
    <row r="34" spans="2:17" s="4" customFormat="1" ht="29.25" customHeight="1" x14ac:dyDescent="0.3">
      <c r="B34" s="339"/>
      <c r="C34" s="305"/>
      <c r="D34" s="305"/>
      <c r="E34" s="312"/>
      <c r="F34" s="312"/>
      <c r="G34" s="312"/>
      <c r="H34" s="305"/>
      <c r="I34" s="245"/>
      <c r="J34" s="236"/>
      <c r="K34" s="236" t="str">
        <f t="shared" ref="K34:M67" si="0">IF(I34="","",1)</f>
        <v/>
      </c>
      <c r="L34" s="236"/>
      <c r="M34" s="236"/>
      <c r="N34" s="236"/>
      <c r="O34" s="236"/>
    </row>
    <row r="35" spans="2:17" s="4" customFormat="1" ht="66.75" customHeight="1" x14ac:dyDescent="0.3">
      <c r="B35" s="60" t="s">
        <v>200</v>
      </c>
      <c r="C35" s="64" t="s">
        <v>201</v>
      </c>
      <c r="D35" s="65" t="s">
        <v>202</v>
      </c>
      <c r="E35" s="70"/>
      <c r="F35" s="61"/>
      <c r="G35" s="73"/>
      <c r="H35" s="74"/>
      <c r="I35" s="245"/>
      <c r="J35" s="236"/>
      <c r="K35" s="236" t="str">
        <f t="shared" si="0"/>
        <v/>
      </c>
      <c r="L35" s="236"/>
      <c r="M35" s="236"/>
      <c r="N35" s="236"/>
      <c r="O35" s="236"/>
    </row>
    <row r="36" spans="2:17" s="4" customFormat="1" ht="36.75" customHeight="1" x14ac:dyDescent="0.3">
      <c r="B36" s="342" t="s">
        <v>203</v>
      </c>
      <c r="C36" s="66" t="s">
        <v>204</v>
      </c>
      <c r="D36" s="67" t="s">
        <v>205</v>
      </c>
      <c r="E36" s="71"/>
      <c r="F36" s="62"/>
      <c r="G36" s="352"/>
      <c r="H36" s="347"/>
      <c r="I36" s="245"/>
      <c r="J36" s="236"/>
      <c r="K36" s="236" t="str">
        <f t="shared" si="0"/>
        <v/>
      </c>
      <c r="L36" s="236"/>
      <c r="M36" s="236"/>
      <c r="N36" s="236"/>
      <c r="O36" s="236"/>
    </row>
    <row r="37" spans="2:17" s="4" customFormat="1" ht="36.75" customHeight="1" x14ac:dyDescent="0.3">
      <c r="B37" s="342"/>
      <c r="C37" s="68" t="s">
        <v>206</v>
      </c>
      <c r="D37" s="63" t="s">
        <v>205</v>
      </c>
      <c r="E37" s="72"/>
      <c r="F37" s="62"/>
      <c r="G37" s="353"/>
      <c r="H37" s="354"/>
      <c r="I37" s="245"/>
      <c r="J37" s="236"/>
      <c r="K37" s="236" t="str">
        <f t="shared" si="0"/>
        <v/>
      </c>
      <c r="L37" s="236"/>
      <c r="M37" s="236"/>
      <c r="N37" s="236"/>
      <c r="O37" s="236"/>
    </row>
    <row r="38" spans="2:17" ht="24" customHeight="1" x14ac:dyDescent="0.3">
      <c r="K38" s="244"/>
      <c r="L38" s="237"/>
      <c r="M38" s="236" t="str">
        <f t="shared" si="0"/>
        <v/>
      </c>
      <c r="N38" s="237"/>
      <c r="O38" s="237"/>
      <c r="P38" s="237"/>
      <c r="Q38" s="237"/>
    </row>
    <row r="39" spans="2:17" s="4" customFormat="1" ht="42" customHeight="1" x14ac:dyDescent="0.3">
      <c r="B39" s="263" t="s">
        <v>679</v>
      </c>
      <c r="C39" s="35"/>
      <c r="D39" s="36"/>
      <c r="E39" s="36"/>
      <c r="F39" s="37"/>
      <c r="G39" s="35"/>
      <c r="H39" s="36"/>
      <c r="I39" s="236"/>
      <c r="J39" s="236"/>
      <c r="K39" s="236" t="str">
        <f t="shared" si="0"/>
        <v/>
      </c>
      <c r="L39" s="236"/>
      <c r="M39" s="236"/>
      <c r="N39" s="236"/>
      <c r="O39" s="236"/>
    </row>
    <row r="40" spans="2:17" s="4" customFormat="1" ht="4.5" customHeight="1" x14ac:dyDescent="0.3">
      <c r="B40" s="9"/>
      <c r="C40" s="9"/>
      <c r="D40" s="10"/>
      <c r="E40" s="10"/>
      <c r="F40" s="7"/>
      <c r="G40" s="7"/>
      <c r="H40" s="8"/>
      <c r="I40" s="236"/>
      <c r="J40" s="236"/>
      <c r="K40" s="236" t="str">
        <f t="shared" si="0"/>
        <v/>
      </c>
      <c r="L40" s="236"/>
      <c r="M40" s="236"/>
      <c r="N40" s="236"/>
      <c r="O40" s="236"/>
    </row>
    <row r="41" spans="2:17" s="4" customFormat="1" ht="15.75" customHeight="1" x14ac:dyDescent="0.3">
      <c r="B41" s="309" t="s">
        <v>305</v>
      </c>
      <c r="C41" s="304" t="s">
        <v>190</v>
      </c>
      <c r="D41" s="304" t="s">
        <v>26</v>
      </c>
      <c r="E41" s="311" t="s">
        <v>191</v>
      </c>
      <c r="F41" s="311" t="s">
        <v>28</v>
      </c>
      <c r="G41" s="311" t="s">
        <v>29</v>
      </c>
      <c r="H41" s="304" t="s">
        <v>30</v>
      </c>
      <c r="I41" s="236"/>
      <c r="J41" s="236"/>
      <c r="K41" s="236" t="str">
        <f t="shared" si="0"/>
        <v/>
      </c>
      <c r="L41" s="236"/>
      <c r="M41" s="236"/>
      <c r="N41" s="236"/>
      <c r="O41" s="236"/>
    </row>
    <row r="42" spans="2:17" s="4" customFormat="1" ht="29.25" customHeight="1" x14ac:dyDescent="0.3">
      <c r="B42" s="310"/>
      <c r="C42" s="305"/>
      <c r="D42" s="305"/>
      <c r="E42" s="312"/>
      <c r="F42" s="312"/>
      <c r="G42" s="312"/>
      <c r="H42" s="305"/>
      <c r="I42" s="236"/>
      <c r="J42" s="236"/>
      <c r="K42" s="236" t="str">
        <f t="shared" si="0"/>
        <v/>
      </c>
      <c r="L42" s="236"/>
      <c r="M42" s="236"/>
      <c r="N42" s="236"/>
      <c r="O42" s="236"/>
    </row>
    <row r="43" spans="2:17" s="4" customFormat="1" ht="31.5" customHeight="1" x14ac:dyDescent="0.3">
      <c r="B43" s="340" t="s">
        <v>208</v>
      </c>
      <c r="C43" s="157" t="s">
        <v>550</v>
      </c>
      <c r="D43" s="269" t="s">
        <v>193</v>
      </c>
      <c r="E43" s="158"/>
      <c r="F43" s="326"/>
      <c r="G43" s="343"/>
      <c r="H43" s="347"/>
      <c r="I43" s="236"/>
      <c r="J43" s="236"/>
      <c r="K43" s="236" t="str">
        <f t="shared" si="0"/>
        <v/>
      </c>
      <c r="L43" s="236"/>
      <c r="M43" s="236"/>
      <c r="N43" s="236"/>
      <c r="O43" s="236"/>
    </row>
    <row r="44" spans="2:17" s="4" customFormat="1" ht="31.5" customHeight="1" x14ac:dyDescent="0.3">
      <c r="B44" s="342"/>
      <c r="C44" s="154" t="s">
        <v>551</v>
      </c>
      <c r="D44" s="270" t="s">
        <v>193</v>
      </c>
      <c r="E44" s="156"/>
      <c r="F44" s="326"/>
      <c r="G44" s="343"/>
      <c r="H44" s="348"/>
      <c r="I44" s="236"/>
      <c r="J44" s="236"/>
      <c r="K44" s="236" t="str">
        <f t="shared" si="0"/>
        <v/>
      </c>
      <c r="L44" s="236"/>
      <c r="M44" s="236"/>
      <c r="N44" s="236"/>
      <c r="O44" s="236"/>
    </row>
    <row r="45" spans="2:17" s="4" customFormat="1" ht="31.5" customHeight="1" x14ac:dyDescent="0.3">
      <c r="B45" s="342"/>
      <c r="C45" s="154" t="s">
        <v>552</v>
      </c>
      <c r="D45" s="270" t="s">
        <v>193</v>
      </c>
      <c r="E45" s="156"/>
      <c r="F45" s="326"/>
      <c r="G45" s="343"/>
      <c r="H45" s="348"/>
      <c r="I45" s="236"/>
      <c r="J45" s="236"/>
      <c r="K45" s="236" t="str">
        <f t="shared" si="0"/>
        <v/>
      </c>
      <c r="L45" s="236"/>
      <c r="M45" s="236"/>
      <c r="N45" s="236"/>
      <c r="O45" s="236"/>
    </row>
    <row r="46" spans="2:17" s="4" customFormat="1" ht="31.5" customHeight="1" x14ac:dyDescent="0.3">
      <c r="B46" s="342"/>
      <c r="C46" s="154" t="s">
        <v>553</v>
      </c>
      <c r="D46" s="270" t="s">
        <v>193</v>
      </c>
      <c r="E46" s="156"/>
      <c r="F46" s="326"/>
      <c r="G46" s="343"/>
      <c r="H46" s="348"/>
      <c r="I46" s="236"/>
      <c r="J46" s="236"/>
      <c r="K46" s="236" t="str">
        <f t="shared" si="0"/>
        <v/>
      </c>
      <c r="L46" s="236"/>
      <c r="M46" s="236"/>
      <c r="N46" s="236"/>
      <c r="O46" s="236"/>
    </row>
    <row r="47" spans="2:17" s="4" customFormat="1" ht="31.5" customHeight="1" x14ac:dyDescent="0.3">
      <c r="B47" s="342"/>
      <c r="C47" s="154" t="s">
        <v>554</v>
      </c>
      <c r="D47" s="270" t="s">
        <v>193</v>
      </c>
      <c r="E47" s="156"/>
      <c r="F47" s="326"/>
      <c r="G47" s="343"/>
      <c r="H47" s="348"/>
      <c r="I47" s="236"/>
      <c r="J47" s="236"/>
      <c r="K47" s="236" t="str">
        <f t="shared" si="0"/>
        <v/>
      </c>
      <c r="L47" s="236"/>
      <c r="M47" s="236"/>
      <c r="N47" s="236"/>
      <c r="O47" s="236"/>
    </row>
    <row r="48" spans="2:17" s="4" customFormat="1" ht="31.5" customHeight="1" x14ac:dyDescent="0.3">
      <c r="B48" s="342"/>
      <c r="C48" s="154" t="s">
        <v>555</v>
      </c>
      <c r="D48" s="270" t="s">
        <v>193</v>
      </c>
      <c r="E48" s="156"/>
      <c r="F48" s="326"/>
      <c r="G48" s="343"/>
      <c r="H48" s="348"/>
      <c r="I48" s="236"/>
      <c r="J48" s="236"/>
      <c r="K48" s="236" t="str">
        <f t="shared" si="0"/>
        <v/>
      </c>
      <c r="L48" s="236"/>
      <c r="M48" s="236"/>
      <c r="N48" s="236"/>
      <c r="O48" s="236"/>
    </row>
    <row r="49" spans="2:15" s="4" customFormat="1" ht="31.5" customHeight="1" x14ac:dyDescent="0.3">
      <c r="B49" s="342"/>
      <c r="C49" s="154" t="s">
        <v>549</v>
      </c>
      <c r="D49" s="270" t="s">
        <v>193</v>
      </c>
      <c r="E49" s="156"/>
      <c r="F49" s="326"/>
      <c r="G49" s="343"/>
      <c r="H49" s="348"/>
      <c r="I49" s="236"/>
      <c r="J49" s="236"/>
      <c r="K49" s="236" t="str">
        <f t="shared" si="0"/>
        <v/>
      </c>
      <c r="L49" s="236"/>
      <c r="M49" s="236"/>
      <c r="N49" s="236"/>
      <c r="O49" s="236"/>
    </row>
    <row r="50" spans="2:15" s="4" customFormat="1" ht="31.5" customHeight="1" x14ac:dyDescent="0.3">
      <c r="B50" s="341"/>
      <c r="C50" s="159" t="s">
        <v>548</v>
      </c>
      <c r="D50" s="271" t="s">
        <v>193</v>
      </c>
      <c r="E50" s="161"/>
      <c r="F50" s="326"/>
      <c r="G50" s="343"/>
      <c r="H50" s="348"/>
      <c r="I50" s="236"/>
      <c r="J50" s="236"/>
      <c r="K50" s="236" t="str">
        <f t="shared" si="0"/>
        <v/>
      </c>
      <c r="L50" s="236"/>
      <c r="M50" s="236"/>
      <c r="N50" s="236"/>
      <c r="O50" s="236"/>
    </row>
    <row r="51" spans="2:15" s="4" customFormat="1" ht="31.5" customHeight="1" x14ac:dyDescent="0.3">
      <c r="B51" s="340" t="s">
        <v>196</v>
      </c>
      <c r="C51" s="157" t="s">
        <v>547</v>
      </c>
      <c r="D51" s="269" t="s">
        <v>193</v>
      </c>
      <c r="E51" s="158"/>
      <c r="F51" s="326"/>
      <c r="G51" s="343"/>
      <c r="H51" s="348"/>
      <c r="I51" s="236"/>
      <c r="J51" s="236"/>
      <c r="K51" s="236" t="str">
        <f t="shared" si="0"/>
        <v/>
      </c>
      <c r="L51" s="236"/>
      <c r="M51" s="236"/>
      <c r="N51" s="236"/>
      <c r="O51" s="236"/>
    </row>
    <row r="52" spans="2:15" s="4" customFormat="1" ht="31.5" customHeight="1" x14ac:dyDescent="0.3">
      <c r="B52" s="341"/>
      <c r="C52" s="159" t="s">
        <v>546</v>
      </c>
      <c r="D52" s="271" t="s">
        <v>193</v>
      </c>
      <c r="E52" s="161"/>
      <c r="F52" s="326"/>
      <c r="G52" s="343"/>
      <c r="H52" s="348"/>
      <c r="I52" s="236"/>
      <c r="J52" s="236"/>
      <c r="K52" s="236" t="str">
        <f t="shared" si="0"/>
        <v/>
      </c>
      <c r="L52" s="236"/>
      <c r="M52" s="236"/>
      <c r="N52" s="236"/>
      <c r="O52" s="236"/>
    </row>
    <row r="53" spans="2:15" s="4" customFormat="1" ht="31.5" customHeight="1" x14ac:dyDescent="0.3">
      <c r="B53" s="340" t="s">
        <v>197</v>
      </c>
      <c r="C53" s="157" t="s">
        <v>545</v>
      </c>
      <c r="D53" s="272" t="s">
        <v>198</v>
      </c>
      <c r="E53" s="158"/>
      <c r="F53" s="326"/>
      <c r="G53" s="343"/>
      <c r="H53" s="348"/>
      <c r="I53" s="236"/>
      <c r="J53" s="236"/>
      <c r="K53" s="236" t="str">
        <f t="shared" si="0"/>
        <v/>
      </c>
      <c r="L53" s="236"/>
      <c r="M53" s="236"/>
      <c r="N53" s="236"/>
      <c r="O53" s="236"/>
    </row>
    <row r="54" spans="2:15" s="4" customFormat="1" ht="31.5" customHeight="1" x14ac:dyDescent="0.3">
      <c r="B54" s="342"/>
      <c r="C54" s="154" t="s">
        <v>544</v>
      </c>
      <c r="D54" s="273" t="s">
        <v>198</v>
      </c>
      <c r="E54" s="156"/>
      <c r="F54" s="326"/>
      <c r="G54" s="343"/>
      <c r="H54" s="348"/>
      <c r="I54" s="236"/>
      <c r="J54" s="236"/>
      <c r="K54" s="236" t="str">
        <f t="shared" si="0"/>
        <v/>
      </c>
      <c r="L54" s="236"/>
      <c r="M54" s="236"/>
      <c r="N54" s="236"/>
      <c r="O54" s="236"/>
    </row>
    <row r="55" spans="2:15" s="4" customFormat="1" ht="31.5" customHeight="1" x14ac:dyDescent="0.3">
      <c r="B55" s="342"/>
      <c r="C55" s="154" t="s">
        <v>543</v>
      </c>
      <c r="D55" s="273" t="s">
        <v>198</v>
      </c>
      <c r="E55" s="156"/>
      <c r="F55" s="326"/>
      <c r="G55" s="343"/>
      <c r="H55" s="348"/>
      <c r="I55" s="236"/>
      <c r="J55" s="236"/>
      <c r="K55" s="236" t="str">
        <f t="shared" si="0"/>
        <v/>
      </c>
      <c r="L55" s="236"/>
      <c r="M55" s="236"/>
      <c r="N55" s="236"/>
      <c r="O55" s="236"/>
    </row>
    <row r="56" spans="2:15" s="4" customFormat="1" ht="31.5" customHeight="1" x14ac:dyDescent="0.3">
      <c r="B56" s="342"/>
      <c r="C56" s="154" t="s">
        <v>542</v>
      </c>
      <c r="D56" s="273" t="s">
        <v>198</v>
      </c>
      <c r="E56" s="156"/>
      <c r="F56" s="326"/>
      <c r="G56" s="343"/>
      <c r="H56" s="348"/>
      <c r="I56" s="236"/>
      <c r="J56" s="236"/>
      <c r="K56" s="236" t="str">
        <f t="shared" si="0"/>
        <v/>
      </c>
      <c r="L56" s="236"/>
      <c r="M56" s="236"/>
      <c r="N56" s="236"/>
      <c r="O56" s="236"/>
    </row>
    <row r="57" spans="2:15" s="4" customFormat="1" ht="31.5" customHeight="1" x14ac:dyDescent="0.3">
      <c r="B57" s="342"/>
      <c r="C57" s="154" t="s">
        <v>541</v>
      </c>
      <c r="D57" s="273" t="s">
        <v>198</v>
      </c>
      <c r="E57" s="156"/>
      <c r="F57" s="326"/>
      <c r="G57" s="343"/>
      <c r="H57" s="348"/>
      <c r="I57" s="236"/>
      <c r="J57" s="236"/>
      <c r="K57" s="236" t="str">
        <f t="shared" si="0"/>
        <v/>
      </c>
      <c r="L57" s="236"/>
      <c r="M57" s="236"/>
      <c r="N57" s="236"/>
      <c r="O57" s="236"/>
    </row>
    <row r="58" spans="2:15" s="4" customFormat="1" ht="31.5" customHeight="1" x14ac:dyDescent="0.3">
      <c r="B58" s="342"/>
      <c r="C58" s="154" t="s">
        <v>540</v>
      </c>
      <c r="D58" s="273" t="s">
        <v>198</v>
      </c>
      <c r="E58" s="156"/>
      <c r="F58" s="326"/>
      <c r="G58" s="343"/>
      <c r="H58" s="348"/>
      <c r="I58" s="236"/>
      <c r="J58" s="236"/>
      <c r="K58" s="236" t="str">
        <f t="shared" si="0"/>
        <v/>
      </c>
      <c r="L58" s="236"/>
      <c r="M58" s="236"/>
      <c r="N58" s="236"/>
      <c r="O58" s="236"/>
    </row>
    <row r="59" spans="2:15" s="4" customFormat="1" ht="31.5" customHeight="1" x14ac:dyDescent="0.3">
      <c r="B59" s="341"/>
      <c r="C59" s="159" t="s">
        <v>539</v>
      </c>
      <c r="D59" s="274" t="s">
        <v>198</v>
      </c>
      <c r="E59" s="161"/>
      <c r="F59" s="326"/>
      <c r="G59" s="343"/>
      <c r="H59" s="348"/>
      <c r="I59" s="236"/>
      <c r="J59" s="236"/>
      <c r="K59" s="236" t="str">
        <f t="shared" si="0"/>
        <v/>
      </c>
      <c r="L59" s="236"/>
      <c r="M59" s="236"/>
      <c r="N59" s="236"/>
      <c r="O59" s="236"/>
    </row>
    <row r="60" spans="2:15" s="4" customFormat="1" ht="31.5" customHeight="1" x14ac:dyDescent="0.3">
      <c r="B60" s="342" t="s">
        <v>199</v>
      </c>
      <c r="C60" s="157" t="s">
        <v>537</v>
      </c>
      <c r="D60" s="269" t="s">
        <v>193</v>
      </c>
      <c r="E60" s="158"/>
      <c r="F60" s="326"/>
      <c r="G60" s="343"/>
      <c r="H60" s="348"/>
      <c r="I60" s="236"/>
      <c r="J60" s="236"/>
      <c r="K60" s="236" t="str">
        <f t="shared" si="0"/>
        <v/>
      </c>
      <c r="L60" s="236"/>
      <c r="M60" s="236"/>
      <c r="N60" s="236"/>
      <c r="O60" s="236"/>
    </row>
    <row r="61" spans="2:15" s="4" customFormat="1" ht="31.5" customHeight="1" x14ac:dyDescent="0.3">
      <c r="B61" s="337"/>
      <c r="C61" s="159" t="s">
        <v>538</v>
      </c>
      <c r="D61" s="271" t="s">
        <v>193</v>
      </c>
      <c r="E61" s="161"/>
      <c r="F61" s="355"/>
      <c r="G61" s="344"/>
      <c r="H61" s="348"/>
      <c r="I61" s="236"/>
      <c r="J61" s="236"/>
      <c r="K61" s="236" t="str">
        <f t="shared" si="0"/>
        <v/>
      </c>
      <c r="L61" s="236"/>
      <c r="M61" s="236"/>
      <c r="N61" s="236"/>
      <c r="O61" s="236"/>
    </row>
    <row r="62" spans="2:15" s="4" customFormat="1" ht="9.75" customHeight="1" x14ac:dyDescent="0.3">
      <c r="I62" s="236"/>
      <c r="J62" s="236"/>
      <c r="K62" s="236" t="str">
        <f t="shared" si="0"/>
        <v/>
      </c>
      <c r="L62" s="236"/>
      <c r="M62" s="236"/>
      <c r="N62" s="236"/>
      <c r="O62" s="236"/>
    </row>
    <row r="63" spans="2:15" s="4" customFormat="1" ht="15.75" customHeight="1" x14ac:dyDescent="0.3">
      <c r="B63" s="309" t="s">
        <v>308</v>
      </c>
      <c r="C63" s="304"/>
      <c r="D63" s="304" t="s">
        <v>26</v>
      </c>
      <c r="E63" s="311" t="s">
        <v>191</v>
      </c>
      <c r="F63" s="311"/>
      <c r="G63" s="311" t="s">
        <v>29</v>
      </c>
      <c r="H63" s="304" t="s">
        <v>30</v>
      </c>
      <c r="I63" s="236"/>
      <c r="J63" s="236"/>
      <c r="K63" s="236" t="str">
        <f t="shared" si="0"/>
        <v/>
      </c>
      <c r="L63" s="236"/>
      <c r="M63" s="236"/>
      <c r="N63" s="236"/>
      <c r="O63" s="236"/>
    </row>
    <row r="64" spans="2:15" s="4" customFormat="1" ht="29.25" customHeight="1" x14ac:dyDescent="0.3">
      <c r="B64" s="310"/>
      <c r="C64" s="305"/>
      <c r="D64" s="305"/>
      <c r="E64" s="312"/>
      <c r="F64" s="312"/>
      <c r="G64" s="312"/>
      <c r="H64" s="305"/>
      <c r="I64" s="245"/>
      <c r="J64" s="236"/>
      <c r="K64" s="236" t="str">
        <f t="shared" si="0"/>
        <v/>
      </c>
      <c r="L64" s="236"/>
      <c r="M64" s="236"/>
      <c r="N64" s="236"/>
      <c r="O64" s="236"/>
    </row>
    <row r="65" spans="2:17" s="4" customFormat="1" ht="66.75" customHeight="1" x14ac:dyDescent="0.3">
      <c r="B65" s="60" t="s">
        <v>210</v>
      </c>
      <c r="C65" s="64" t="s">
        <v>211</v>
      </c>
      <c r="D65" s="65" t="s">
        <v>202</v>
      </c>
      <c r="E65" s="70" t="s">
        <v>215</v>
      </c>
      <c r="F65" s="61"/>
      <c r="G65" s="75"/>
      <c r="H65" s="76"/>
      <c r="I65" s="245"/>
      <c r="J65" s="236"/>
      <c r="K65" s="236" t="str">
        <f t="shared" si="0"/>
        <v/>
      </c>
      <c r="L65" s="236"/>
      <c r="M65" s="236"/>
      <c r="N65" s="236"/>
      <c r="O65" s="236"/>
    </row>
    <row r="66" spans="2:17" s="4" customFormat="1" ht="28.5" customHeight="1" x14ac:dyDescent="0.3">
      <c r="B66" s="342" t="s">
        <v>212</v>
      </c>
      <c r="C66" s="66" t="s">
        <v>213</v>
      </c>
      <c r="D66" s="67" t="s">
        <v>205</v>
      </c>
      <c r="E66" s="71"/>
      <c r="F66" s="62"/>
      <c r="G66" s="349"/>
      <c r="H66" s="351"/>
      <c r="I66" s="245"/>
      <c r="J66" s="236"/>
      <c r="K66" s="236" t="str">
        <f t="shared" si="0"/>
        <v/>
      </c>
      <c r="L66" s="236"/>
      <c r="M66" s="236"/>
      <c r="N66" s="236"/>
      <c r="O66" s="236"/>
    </row>
    <row r="67" spans="2:17" s="4" customFormat="1" ht="28.5" customHeight="1" x14ac:dyDescent="0.3">
      <c r="B67" s="342"/>
      <c r="C67" s="68" t="s">
        <v>214</v>
      </c>
      <c r="D67" s="63" t="s">
        <v>205</v>
      </c>
      <c r="E67" s="72"/>
      <c r="F67" s="62"/>
      <c r="G67" s="350"/>
      <c r="H67" s="348"/>
      <c r="I67" s="245"/>
      <c r="J67" s="236"/>
      <c r="K67" s="236" t="str">
        <f t="shared" si="0"/>
        <v/>
      </c>
      <c r="L67" s="236"/>
      <c r="M67" s="236"/>
      <c r="N67" s="236"/>
      <c r="O67" s="236"/>
    </row>
    <row r="68" spans="2:17" x14ac:dyDescent="0.3">
      <c r="K68" s="244"/>
      <c r="L68" s="237"/>
      <c r="M68" s="237"/>
      <c r="N68" s="237"/>
      <c r="O68" s="237"/>
      <c r="P68" s="237"/>
      <c r="Q68" s="237"/>
    </row>
    <row r="69" spans="2:17" x14ac:dyDescent="0.3">
      <c r="K69" s="244"/>
      <c r="L69" s="237"/>
      <c r="M69" s="237"/>
      <c r="N69" s="237"/>
      <c r="O69" s="237"/>
      <c r="P69" s="237"/>
      <c r="Q69" s="237"/>
    </row>
    <row r="70" spans="2:17" x14ac:dyDescent="0.3">
      <c r="K70" s="244"/>
      <c r="L70" s="237"/>
      <c r="M70" s="237"/>
      <c r="N70" s="237"/>
      <c r="O70" s="237"/>
      <c r="P70" s="237"/>
      <c r="Q70" s="237"/>
    </row>
    <row r="71" spans="2:17" x14ac:dyDescent="0.3">
      <c r="K71" s="244"/>
      <c r="L71" s="237"/>
      <c r="M71" s="237"/>
      <c r="N71" s="237"/>
      <c r="O71" s="237"/>
      <c r="P71" s="237"/>
      <c r="Q71" s="237"/>
    </row>
    <row r="72" spans="2:17" x14ac:dyDescent="0.3">
      <c r="K72" s="244"/>
      <c r="L72" s="237"/>
      <c r="M72" s="237"/>
      <c r="N72" s="237"/>
      <c r="O72" s="237"/>
      <c r="P72" s="237"/>
      <c r="Q72" s="237"/>
    </row>
    <row r="73" spans="2:17" x14ac:dyDescent="0.3">
      <c r="K73" s="244"/>
      <c r="L73" s="237"/>
      <c r="M73" s="237"/>
      <c r="N73" s="237"/>
      <c r="O73" s="237"/>
      <c r="P73" s="237"/>
      <c r="Q73" s="237"/>
    </row>
    <row r="74" spans="2:17" x14ac:dyDescent="0.3">
      <c r="K74" s="244"/>
      <c r="L74" s="237"/>
      <c r="M74" s="237"/>
      <c r="N74" s="237"/>
      <c r="O74" s="237"/>
      <c r="P74" s="237"/>
      <c r="Q74" s="237"/>
    </row>
    <row r="75" spans="2:17" x14ac:dyDescent="0.3">
      <c r="K75" s="244"/>
      <c r="L75" s="237"/>
      <c r="M75" s="237"/>
      <c r="N75" s="237"/>
      <c r="O75" s="237"/>
      <c r="P75" s="237"/>
      <c r="Q75" s="237"/>
    </row>
    <row r="76" spans="2:17" x14ac:dyDescent="0.3">
      <c r="K76" s="244"/>
      <c r="L76" s="237"/>
      <c r="M76" s="237"/>
      <c r="N76" s="237"/>
      <c r="O76" s="237"/>
      <c r="P76" s="237"/>
      <c r="Q76" s="237"/>
    </row>
    <row r="77" spans="2:17" x14ac:dyDescent="0.3">
      <c r="K77" s="244"/>
      <c r="L77" s="237"/>
      <c r="M77" s="237"/>
      <c r="N77" s="237"/>
      <c r="O77" s="237"/>
      <c r="P77" s="237"/>
      <c r="Q77" s="237"/>
    </row>
    <row r="78" spans="2:17" x14ac:dyDescent="0.3">
      <c r="K78" s="244"/>
      <c r="L78" s="237"/>
      <c r="M78" s="237"/>
      <c r="N78" s="237"/>
      <c r="O78" s="237"/>
      <c r="P78" s="237"/>
      <c r="Q78" s="237"/>
    </row>
    <row r="79" spans="2:17" x14ac:dyDescent="0.3">
      <c r="K79" s="244"/>
      <c r="L79" s="237"/>
      <c r="M79" s="237"/>
      <c r="N79" s="237"/>
      <c r="O79" s="237"/>
      <c r="P79" s="237"/>
      <c r="Q79" s="237"/>
    </row>
    <row r="80" spans="2:17" x14ac:dyDescent="0.3">
      <c r="K80" s="244"/>
      <c r="L80" s="237"/>
      <c r="M80" s="237"/>
      <c r="N80" s="237"/>
      <c r="O80" s="237"/>
      <c r="P80" s="237"/>
      <c r="Q80" s="237"/>
    </row>
    <row r="81" spans="11:17" x14ac:dyDescent="0.3">
      <c r="K81" s="244"/>
      <c r="L81" s="237"/>
      <c r="M81" s="237"/>
      <c r="N81" s="237"/>
      <c r="O81" s="237"/>
      <c r="P81" s="237"/>
      <c r="Q81" s="237"/>
    </row>
    <row r="82" spans="11:17" x14ac:dyDescent="0.3">
      <c r="K82" s="244"/>
      <c r="L82" s="237"/>
      <c r="M82" s="237"/>
      <c r="N82" s="237"/>
      <c r="O82" s="237"/>
      <c r="P82" s="237"/>
      <c r="Q82" s="237"/>
    </row>
    <row r="83" spans="11:17" x14ac:dyDescent="0.3">
      <c r="K83" s="244"/>
      <c r="L83" s="237"/>
      <c r="M83" s="237"/>
      <c r="N83" s="237"/>
      <c r="O83" s="237"/>
      <c r="P83" s="237"/>
      <c r="Q83" s="237"/>
    </row>
    <row r="84" spans="11:17" x14ac:dyDescent="0.3">
      <c r="K84" s="244"/>
      <c r="L84" s="237"/>
      <c r="M84" s="237"/>
      <c r="N84" s="237"/>
      <c r="O84" s="237"/>
      <c r="P84" s="237"/>
      <c r="Q84" s="237"/>
    </row>
    <row r="85" spans="11:17" x14ac:dyDescent="0.3">
      <c r="K85" s="244"/>
      <c r="L85" s="237"/>
      <c r="M85" s="237"/>
      <c r="N85" s="237"/>
      <c r="O85" s="237"/>
      <c r="P85" s="237"/>
      <c r="Q85" s="237"/>
    </row>
    <row r="86" spans="11:17" x14ac:dyDescent="0.3">
      <c r="K86" s="244"/>
      <c r="L86" s="237"/>
      <c r="M86" s="237"/>
      <c r="N86" s="237"/>
      <c r="O86" s="237"/>
      <c r="P86" s="237"/>
      <c r="Q86" s="237"/>
    </row>
    <row r="87" spans="11:17" x14ac:dyDescent="0.3">
      <c r="K87" s="244"/>
      <c r="L87" s="237"/>
      <c r="M87" s="237"/>
      <c r="N87" s="237"/>
      <c r="O87" s="237"/>
      <c r="P87" s="237"/>
      <c r="Q87" s="237"/>
    </row>
    <row r="88" spans="11:17" x14ac:dyDescent="0.3">
      <c r="K88" s="244"/>
      <c r="L88" s="237"/>
      <c r="M88" s="237"/>
      <c r="N88" s="237"/>
      <c r="O88" s="237"/>
      <c r="P88" s="237"/>
      <c r="Q88" s="237"/>
    </row>
    <row r="89" spans="11:17" x14ac:dyDescent="0.3">
      <c r="K89" s="244"/>
      <c r="L89" s="237"/>
      <c r="M89" s="237"/>
      <c r="N89" s="237"/>
      <c r="O89" s="237"/>
      <c r="P89" s="237"/>
      <c r="Q89" s="237"/>
    </row>
    <row r="90" spans="11:17" x14ac:dyDescent="0.3">
      <c r="K90" s="244"/>
      <c r="L90" s="237"/>
      <c r="M90" s="237"/>
      <c r="N90" s="237"/>
      <c r="O90" s="237"/>
      <c r="P90" s="237"/>
      <c r="Q90" s="237"/>
    </row>
    <row r="91" spans="11:17" x14ac:dyDescent="0.3">
      <c r="K91" s="244"/>
      <c r="L91" s="237"/>
      <c r="M91" s="237"/>
      <c r="N91" s="237"/>
      <c r="O91" s="237"/>
      <c r="P91" s="237"/>
      <c r="Q91" s="237"/>
    </row>
    <row r="92" spans="11:17" x14ac:dyDescent="0.3">
      <c r="K92" s="244"/>
      <c r="L92" s="237"/>
      <c r="M92" s="237"/>
      <c r="N92" s="237"/>
      <c r="O92" s="237"/>
      <c r="P92" s="237"/>
      <c r="Q92" s="237"/>
    </row>
    <row r="93" spans="11:17" x14ac:dyDescent="0.3">
      <c r="K93" s="244"/>
      <c r="L93" s="237"/>
      <c r="M93" s="237"/>
      <c r="N93" s="237"/>
      <c r="O93" s="237"/>
      <c r="P93" s="237"/>
      <c r="Q93" s="237"/>
    </row>
    <row r="94" spans="11:17" x14ac:dyDescent="0.3">
      <c r="K94" s="244"/>
      <c r="L94" s="237"/>
      <c r="M94" s="237"/>
      <c r="N94" s="237"/>
      <c r="O94" s="237"/>
      <c r="P94" s="237"/>
      <c r="Q94" s="237"/>
    </row>
    <row r="95" spans="11:17" x14ac:dyDescent="0.3">
      <c r="K95" s="244"/>
      <c r="L95" s="237"/>
      <c r="M95" s="237"/>
      <c r="N95" s="237"/>
      <c r="O95" s="237"/>
      <c r="P95" s="237"/>
      <c r="Q95" s="237"/>
    </row>
    <row r="96" spans="11:17" x14ac:dyDescent="0.3">
      <c r="K96" s="244"/>
      <c r="L96" s="237"/>
      <c r="M96" s="237"/>
      <c r="N96" s="237"/>
      <c r="O96" s="237"/>
      <c r="P96" s="237"/>
      <c r="Q96" s="237"/>
    </row>
    <row r="97" spans="6:17" x14ac:dyDescent="0.3">
      <c r="K97" s="244"/>
      <c r="L97" s="237"/>
      <c r="M97" s="237"/>
      <c r="N97" s="237"/>
      <c r="O97" s="237"/>
      <c r="P97" s="237"/>
      <c r="Q97" s="237"/>
    </row>
    <row r="98" spans="6:17" x14ac:dyDescent="0.3">
      <c r="K98" s="244"/>
      <c r="L98" s="237"/>
      <c r="M98" s="237"/>
      <c r="N98" s="237"/>
      <c r="O98" s="237"/>
      <c r="P98" s="237"/>
      <c r="Q98" s="237"/>
    </row>
    <row r="99" spans="6:17" x14ac:dyDescent="0.3">
      <c r="K99" s="244"/>
      <c r="L99" s="237"/>
      <c r="M99" s="237"/>
      <c r="N99" s="237"/>
      <c r="O99" s="237"/>
      <c r="P99" s="237"/>
      <c r="Q99" s="237"/>
    </row>
    <row r="100" spans="6:17" x14ac:dyDescent="0.3">
      <c r="K100" s="244"/>
      <c r="L100" s="237"/>
      <c r="M100" s="237"/>
      <c r="N100" s="237"/>
      <c r="O100" s="237"/>
      <c r="P100" s="237"/>
      <c r="Q100" s="237"/>
    </row>
    <row r="101" spans="6:17" x14ac:dyDescent="0.3">
      <c r="K101" s="244"/>
      <c r="L101" s="237"/>
      <c r="M101" s="237"/>
      <c r="N101" s="237"/>
      <c r="O101" s="237"/>
      <c r="P101" s="237"/>
      <c r="Q101" s="237"/>
    </row>
    <row r="102" spans="6:17" x14ac:dyDescent="0.3">
      <c r="K102" s="244"/>
      <c r="L102" s="237"/>
      <c r="M102" s="237"/>
      <c r="N102" s="237"/>
      <c r="O102" s="237"/>
      <c r="P102" s="237"/>
      <c r="Q102" s="237"/>
    </row>
    <row r="103" spans="6:17" x14ac:dyDescent="0.3">
      <c r="K103" s="244"/>
      <c r="L103" s="237"/>
      <c r="M103" s="237"/>
      <c r="N103" s="237"/>
      <c r="O103" s="237"/>
      <c r="P103" s="237"/>
      <c r="Q103" s="237"/>
    </row>
    <row r="104" spans="6:17" x14ac:dyDescent="0.3">
      <c r="K104" s="244"/>
      <c r="L104" s="237"/>
      <c r="M104" s="237"/>
      <c r="N104" s="237"/>
      <c r="O104" s="237"/>
      <c r="P104" s="237"/>
      <c r="Q104" s="237"/>
    </row>
    <row r="105" spans="6:17" x14ac:dyDescent="0.3">
      <c r="K105" s="244"/>
      <c r="L105" s="237"/>
      <c r="M105" s="237"/>
      <c r="N105" s="237"/>
      <c r="O105" s="237"/>
      <c r="P105" s="237"/>
      <c r="Q105" s="237"/>
    </row>
    <row r="106" spans="6:17" x14ac:dyDescent="0.3">
      <c r="K106" s="244"/>
      <c r="L106" s="237"/>
      <c r="M106" s="237"/>
      <c r="N106" s="237"/>
      <c r="O106" s="237"/>
      <c r="P106" s="237"/>
      <c r="Q106" s="237"/>
    </row>
    <row r="107" spans="6:17" x14ac:dyDescent="0.3">
      <c r="K107" s="244"/>
      <c r="L107" s="237"/>
      <c r="M107" s="237"/>
      <c r="N107" s="237"/>
      <c r="O107" s="237"/>
      <c r="P107" s="237"/>
      <c r="Q107" s="237"/>
    </row>
    <row r="108" spans="6:17" x14ac:dyDescent="0.3">
      <c r="K108" s="244"/>
      <c r="L108" s="237"/>
      <c r="M108" s="237"/>
      <c r="N108" s="237"/>
      <c r="O108" s="237"/>
      <c r="P108" s="237"/>
      <c r="Q108" s="237"/>
    </row>
    <row r="109" spans="6:17" x14ac:dyDescent="0.3">
      <c r="K109" s="244"/>
      <c r="L109" s="237"/>
      <c r="M109" s="237"/>
      <c r="N109" s="237"/>
      <c r="O109" s="237"/>
      <c r="P109" s="237"/>
      <c r="Q109" s="237"/>
    </row>
    <row r="110" spans="6:17" x14ac:dyDescent="0.3">
      <c r="K110" s="244"/>
      <c r="L110" s="237"/>
      <c r="M110" s="237"/>
      <c r="N110" s="237"/>
      <c r="O110" s="237"/>
      <c r="P110" s="237"/>
      <c r="Q110" s="237"/>
    </row>
    <row r="111" spans="6:17" x14ac:dyDescent="0.3">
      <c r="F111" s="5"/>
      <c r="G111" s="5"/>
      <c r="K111" s="244"/>
      <c r="L111" s="237"/>
      <c r="M111" s="237"/>
      <c r="N111" s="237"/>
      <c r="O111" s="237"/>
      <c r="P111" s="237"/>
      <c r="Q111" s="237"/>
    </row>
    <row r="112" spans="6:17" x14ac:dyDescent="0.3">
      <c r="F112" s="5"/>
      <c r="G112" s="5"/>
      <c r="K112" s="244"/>
      <c r="L112" s="237"/>
      <c r="M112" s="237"/>
      <c r="N112" s="237"/>
      <c r="O112" s="237"/>
      <c r="P112" s="237"/>
      <c r="Q112" s="237"/>
    </row>
    <row r="113" spans="6:17" x14ac:dyDescent="0.3">
      <c r="F113" s="5"/>
      <c r="G113" s="5"/>
      <c r="K113" s="244"/>
      <c r="L113" s="237"/>
      <c r="M113" s="237"/>
      <c r="N113" s="237"/>
      <c r="O113" s="237"/>
      <c r="P113" s="237"/>
      <c r="Q113" s="237"/>
    </row>
    <row r="114" spans="6:17" x14ac:dyDescent="0.3">
      <c r="F114" s="5"/>
      <c r="G114" s="5"/>
      <c r="K114" s="244"/>
      <c r="L114" s="237"/>
      <c r="M114" s="237"/>
      <c r="N114" s="237"/>
      <c r="O114" s="237"/>
      <c r="P114" s="237"/>
      <c r="Q114" s="237"/>
    </row>
    <row r="115" spans="6:17" x14ac:dyDescent="0.3">
      <c r="F115" s="5"/>
      <c r="K115" s="244"/>
      <c r="L115" s="237"/>
      <c r="M115" s="237"/>
      <c r="N115" s="237"/>
      <c r="O115" s="237"/>
      <c r="P115" s="237"/>
      <c r="Q115" s="237"/>
    </row>
    <row r="116" spans="6:17" x14ac:dyDescent="0.3">
      <c r="F116" s="5"/>
      <c r="K116" s="244"/>
      <c r="L116" s="237"/>
      <c r="M116" s="237"/>
      <c r="N116" s="237"/>
      <c r="O116" s="237"/>
      <c r="P116" s="237"/>
      <c r="Q116" s="237"/>
    </row>
    <row r="117" spans="6:17" x14ac:dyDescent="0.3">
      <c r="K117" s="244"/>
      <c r="L117" s="237"/>
      <c r="M117" s="237"/>
      <c r="N117" s="237"/>
      <c r="O117" s="237"/>
      <c r="P117" s="237"/>
      <c r="Q117" s="237"/>
    </row>
    <row r="118" spans="6:17" x14ac:dyDescent="0.3">
      <c r="K118" s="244"/>
      <c r="L118" s="237"/>
      <c r="M118" s="237"/>
      <c r="N118" s="237"/>
      <c r="O118" s="237"/>
      <c r="P118" s="237"/>
      <c r="Q118" s="237"/>
    </row>
    <row r="119" spans="6:17" x14ac:dyDescent="0.3">
      <c r="K119" s="244"/>
      <c r="L119" s="237"/>
      <c r="M119" s="237"/>
      <c r="N119" s="237"/>
      <c r="O119" s="237"/>
      <c r="P119" s="237"/>
      <c r="Q119" s="237"/>
    </row>
    <row r="120" spans="6:17" x14ac:dyDescent="0.3">
      <c r="K120" s="244"/>
      <c r="L120" s="237"/>
      <c r="M120" s="237"/>
      <c r="N120" s="237"/>
      <c r="O120" s="237"/>
      <c r="P120" s="237"/>
      <c r="Q120" s="237"/>
    </row>
    <row r="121" spans="6:17" x14ac:dyDescent="0.3">
      <c r="K121" s="244"/>
      <c r="L121" s="237"/>
      <c r="M121" s="237"/>
      <c r="N121" s="237"/>
      <c r="O121" s="237"/>
      <c r="P121" s="237"/>
      <c r="Q121" s="237"/>
    </row>
    <row r="122" spans="6:17" x14ac:dyDescent="0.3">
      <c r="K122" s="244"/>
      <c r="L122" s="237"/>
      <c r="M122" s="237"/>
      <c r="N122" s="237"/>
      <c r="O122" s="237"/>
      <c r="P122" s="237"/>
      <c r="Q122" s="237"/>
    </row>
    <row r="123" spans="6:17" x14ac:dyDescent="0.3">
      <c r="K123" s="244"/>
      <c r="L123" s="237"/>
      <c r="M123" s="237"/>
      <c r="N123" s="237"/>
      <c r="O123" s="237"/>
      <c r="P123" s="237"/>
      <c r="Q123" s="237"/>
    </row>
    <row r="124" spans="6:17" x14ac:dyDescent="0.3">
      <c r="K124" s="244"/>
      <c r="L124" s="237"/>
      <c r="M124" s="237"/>
      <c r="N124" s="237"/>
      <c r="O124" s="237"/>
      <c r="P124" s="237"/>
      <c r="Q124" s="237"/>
    </row>
    <row r="125" spans="6:17" x14ac:dyDescent="0.3">
      <c r="K125" s="244"/>
      <c r="L125" s="237"/>
      <c r="M125" s="237"/>
      <c r="N125" s="237"/>
      <c r="O125" s="237"/>
      <c r="P125" s="237"/>
      <c r="Q125" s="237"/>
    </row>
    <row r="126" spans="6:17" x14ac:dyDescent="0.3">
      <c r="K126" s="244"/>
      <c r="L126" s="237"/>
      <c r="M126" s="237"/>
      <c r="N126" s="237"/>
      <c r="O126" s="237"/>
      <c r="P126" s="237"/>
      <c r="Q126" s="237"/>
    </row>
    <row r="127" spans="6:17" x14ac:dyDescent="0.3">
      <c r="K127" s="244"/>
      <c r="L127" s="237"/>
      <c r="M127" s="237"/>
      <c r="N127" s="237"/>
      <c r="O127" s="237"/>
      <c r="P127" s="237"/>
      <c r="Q127" s="237"/>
    </row>
    <row r="128" spans="6:17" x14ac:dyDescent="0.3">
      <c r="K128" s="244"/>
      <c r="L128" s="237"/>
      <c r="M128" s="237"/>
      <c r="N128" s="237"/>
      <c r="O128" s="237"/>
      <c r="P128" s="237"/>
      <c r="Q128" s="237"/>
    </row>
    <row r="129" spans="11:17" x14ac:dyDescent="0.3">
      <c r="K129" s="244"/>
      <c r="L129" s="237"/>
      <c r="M129" s="237"/>
      <c r="N129" s="237"/>
      <c r="O129" s="237"/>
      <c r="P129" s="237"/>
      <c r="Q129" s="237"/>
    </row>
    <row r="130" spans="11:17" x14ac:dyDescent="0.3">
      <c r="K130" s="244"/>
      <c r="L130" s="237"/>
      <c r="M130" s="237"/>
      <c r="N130" s="237"/>
      <c r="O130" s="237"/>
      <c r="P130" s="237"/>
      <c r="Q130" s="237"/>
    </row>
    <row r="131" spans="11:17" x14ac:dyDescent="0.3">
      <c r="K131" s="244"/>
      <c r="L131" s="237"/>
      <c r="M131" s="237"/>
      <c r="N131" s="237"/>
      <c r="O131" s="237"/>
      <c r="P131" s="237"/>
      <c r="Q131" s="237"/>
    </row>
    <row r="132" spans="11:17" x14ac:dyDescent="0.3">
      <c r="K132" s="244"/>
      <c r="L132" s="237"/>
      <c r="M132" s="237"/>
      <c r="N132" s="237"/>
      <c r="O132" s="237"/>
      <c r="P132" s="237"/>
      <c r="Q132" s="237"/>
    </row>
    <row r="133" spans="11:17" x14ac:dyDescent="0.3">
      <c r="K133" s="244"/>
      <c r="L133" s="237"/>
      <c r="M133" s="237"/>
      <c r="N133" s="237"/>
      <c r="O133" s="237"/>
      <c r="P133" s="237"/>
      <c r="Q133" s="237"/>
    </row>
    <row r="134" spans="11:17" x14ac:dyDescent="0.3">
      <c r="K134" s="244"/>
      <c r="L134" s="237"/>
      <c r="M134" s="237"/>
      <c r="N134" s="237"/>
      <c r="O134" s="237"/>
      <c r="P134" s="237"/>
      <c r="Q134" s="237"/>
    </row>
    <row r="135" spans="11:17" x14ac:dyDescent="0.3">
      <c r="K135" s="244"/>
      <c r="L135" s="237"/>
      <c r="M135" s="237"/>
      <c r="N135" s="237"/>
      <c r="O135" s="237"/>
      <c r="P135" s="237"/>
      <c r="Q135" s="237"/>
    </row>
    <row r="136" spans="11:17" x14ac:dyDescent="0.3">
      <c r="K136" s="244"/>
      <c r="L136" s="237"/>
      <c r="M136" s="237"/>
      <c r="N136" s="237"/>
      <c r="O136" s="237"/>
      <c r="P136" s="237"/>
      <c r="Q136" s="237"/>
    </row>
    <row r="137" spans="11:17" x14ac:dyDescent="0.3">
      <c r="K137" s="244"/>
      <c r="L137" s="237"/>
      <c r="M137" s="237"/>
      <c r="N137" s="237"/>
      <c r="O137" s="237"/>
      <c r="P137" s="237"/>
      <c r="Q137" s="237"/>
    </row>
    <row r="138" spans="11:17" x14ac:dyDescent="0.3">
      <c r="K138" s="244"/>
      <c r="L138" s="237"/>
      <c r="M138" s="237"/>
      <c r="N138" s="237"/>
      <c r="O138" s="237"/>
      <c r="P138" s="237"/>
      <c r="Q138" s="237"/>
    </row>
    <row r="139" spans="11:17" x14ac:dyDescent="0.3">
      <c r="K139" s="244"/>
      <c r="L139" s="237"/>
      <c r="M139" s="237"/>
      <c r="N139" s="237"/>
      <c r="O139" s="237"/>
      <c r="P139" s="237"/>
      <c r="Q139" s="237"/>
    </row>
    <row r="140" spans="11:17" x14ac:dyDescent="0.3">
      <c r="K140" s="244"/>
      <c r="L140" s="237"/>
      <c r="M140" s="237"/>
      <c r="N140" s="237"/>
      <c r="O140" s="237"/>
      <c r="P140" s="237"/>
      <c r="Q140" s="237"/>
    </row>
    <row r="141" spans="11:17" x14ac:dyDescent="0.3">
      <c r="K141" s="244"/>
      <c r="L141" s="237"/>
      <c r="M141" s="237"/>
      <c r="N141" s="237"/>
      <c r="O141" s="237"/>
      <c r="P141" s="237"/>
      <c r="Q141" s="237"/>
    </row>
    <row r="142" spans="11:17" x14ac:dyDescent="0.3">
      <c r="K142" s="244"/>
      <c r="L142" s="237"/>
      <c r="M142" s="237"/>
      <c r="N142" s="237"/>
      <c r="O142" s="237"/>
      <c r="P142" s="237"/>
      <c r="Q142" s="237"/>
    </row>
    <row r="143" spans="11:17" x14ac:dyDescent="0.3">
      <c r="K143" s="244"/>
      <c r="L143" s="237"/>
      <c r="M143" s="237"/>
      <c r="N143" s="237"/>
      <c r="O143" s="237"/>
      <c r="P143" s="237"/>
      <c r="Q143" s="237"/>
    </row>
    <row r="144" spans="11:17" x14ac:dyDescent="0.3">
      <c r="K144" s="244"/>
      <c r="L144" s="237"/>
      <c r="M144" s="237"/>
      <c r="N144" s="237"/>
      <c r="O144" s="237"/>
      <c r="P144" s="237"/>
      <c r="Q144" s="237"/>
    </row>
    <row r="145" spans="2:17" x14ac:dyDescent="0.3">
      <c r="K145" s="244"/>
      <c r="L145" s="237"/>
      <c r="M145" s="237"/>
      <c r="N145" s="237"/>
      <c r="O145" s="237"/>
      <c r="P145" s="237"/>
      <c r="Q145" s="237"/>
    </row>
    <row r="146" spans="2:17" x14ac:dyDescent="0.3">
      <c r="K146" s="244"/>
      <c r="L146" s="237"/>
      <c r="M146" s="237"/>
      <c r="N146" s="237"/>
      <c r="O146" s="237"/>
      <c r="P146" s="237"/>
      <c r="Q146" s="237"/>
    </row>
    <row r="147" spans="2:17" x14ac:dyDescent="0.3">
      <c r="K147" s="244"/>
      <c r="L147" s="237"/>
      <c r="M147" s="237"/>
      <c r="N147" s="237"/>
      <c r="O147" s="237"/>
      <c r="P147" s="237"/>
      <c r="Q147" s="237"/>
    </row>
    <row r="148" spans="2:17" x14ac:dyDescent="0.3">
      <c r="K148" s="244"/>
      <c r="L148" s="237"/>
      <c r="M148" s="237"/>
      <c r="N148" s="237"/>
      <c r="O148" s="237"/>
      <c r="P148" s="237"/>
      <c r="Q148" s="237"/>
    </row>
    <row r="149" spans="2:17" x14ac:dyDescent="0.3">
      <c r="K149" s="244"/>
      <c r="L149" s="237"/>
      <c r="M149" s="237"/>
      <c r="N149" s="237"/>
      <c r="O149" s="237"/>
      <c r="P149" s="237"/>
      <c r="Q149" s="237"/>
    </row>
    <row r="150" spans="2:17" x14ac:dyDescent="0.3">
      <c r="K150" s="244"/>
      <c r="L150" s="237"/>
      <c r="M150" s="237"/>
      <c r="N150" s="237"/>
      <c r="O150" s="237"/>
      <c r="P150" s="237"/>
      <c r="Q150" s="237"/>
    </row>
    <row r="151" spans="2:17" x14ac:dyDescent="0.3">
      <c r="K151" s="244"/>
      <c r="L151" s="237"/>
      <c r="M151" s="237"/>
      <c r="N151" s="237"/>
      <c r="O151" s="237"/>
      <c r="P151" s="237"/>
      <c r="Q151" s="237"/>
    </row>
    <row r="152" spans="2:17" x14ac:dyDescent="0.3">
      <c r="K152" s="244"/>
      <c r="L152" s="237"/>
      <c r="M152" s="237"/>
      <c r="N152" s="237"/>
      <c r="O152" s="237"/>
      <c r="P152" s="237"/>
      <c r="Q152" s="237"/>
    </row>
    <row r="153" spans="2:17" x14ac:dyDescent="0.3">
      <c r="K153" s="244"/>
      <c r="L153" s="237"/>
      <c r="M153" s="237"/>
      <c r="N153" s="237"/>
      <c r="O153" s="237"/>
      <c r="P153" s="237"/>
      <c r="Q153" s="237"/>
    </row>
    <row r="154" spans="2:17" x14ac:dyDescent="0.3">
      <c r="K154" s="244"/>
      <c r="L154" s="237"/>
      <c r="M154" s="237"/>
      <c r="N154" s="237"/>
      <c r="O154" s="237"/>
      <c r="P154" s="237"/>
      <c r="Q154" s="237"/>
    </row>
    <row r="155" spans="2:17" hidden="1" x14ac:dyDescent="0.3">
      <c r="K155" s="244"/>
      <c r="L155" s="237"/>
      <c r="M155" s="237"/>
      <c r="N155" s="237"/>
      <c r="O155" s="237"/>
      <c r="P155" s="237"/>
      <c r="Q155" s="237"/>
    </row>
    <row r="156" spans="2:17" hidden="1" x14ac:dyDescent="0.3">
      <c r="K156" s="244"/>
      <c r="L156" s="237"/>
      <c r="M156" s="237"/>
      <c r="N156" s="237"/>
      <c r="O156" s="237"/>
      <c r="P156" s="237"/>
      <c r="Q156" s="237"/>
    </row>
    <row r="157" spans="2:17" hidden="1" x14ac:dyDescent="0.3">
      <c r="B157" s="5" t="s">
        <v>215</v>
      </c>
      <c r="K157" s="244"/>
      <c r="L157" s="237"/>
      <c r="M157" s="237"/>
      <c r="N157" s="237"/>
      <c r="O157" s="237"/>
      <c r="P157" s="237"/>
      <c r="Q157" s="237"/>
    </row>
    <row r="158" spans="2:17" hidden="1" x14ac:dyDescent="0.3">
      <c r="B158" s="5" t="s">
        <v>216</v>
      </c>
      <c r="K158" s="244"/>
      <c r="L158" s="237"/>
      <c r="M158" s="237"/>
      <c r="N158" s="237"/>
      <c r="O158" s="237"/>
      <c r="P158" s="237"/>
      <c r="Q158" s="237"/>
    </row>
    <row r="159" spans="2:17" hidden="1" x14ac:dyDescent="0.3"/>
    <row r="160" spans="2:17" hidden="1" x14ac:dyDescent="0.3"/>
    <row r="161" hidden="1" x14ac:dyDescent="0.3"/>
    <row r="162" hidden="1" x14ac:dyDescent="0.3"/>
    <row r="163" hidden="1" x14ac:dyDescent="0.3"/>
    <row r="164" hidden="1" x14ac:dyDescent="0.3"/>
    <row r="165" hidden="1" x14ac:dyDescent="0.3"/>
    <row r="166" hidden="1" x14ac:dyDescent="0.3"/>
    <row r="167" hidden="1" x14ac:dyDescent="0.3"/>
    <row r="168" hidden="1" x14ac:dyDescent="0.3"/>
    <row r="169" hidden="1" x14ac:dyDescent="0.3"/>
    <row r="170" hidden="1" x14ac:dyDescent="0.3"/>
    <row r="171" hidden="1" x14ac:dyDescent="0.3"/>
    <row r="172" hidden="1" x14ac:dyDescent="0.3"/>
  </sheetData>
  <sheetProtection algorithmName="SHA-512" hashValue="2kjFZXJ3kqc8pzjI5n2UCaSv7i1wSKRjDRBAUkXvcEoziqPaaw1AJWH5IoaN1/Y23W2Nw+V8a0oYdEMdGgK0pA==" saltValue="A+2hkbKqAqEsot7wNA9xFg==" spinCount="100000" sheet="1" selectLockedCells="1"/>
  <mergeCells count="49">
    <mergeCell ref="B66:B67"/>
    <mergeCell ref="G66:G67"/>
    <mergeCell ref="H66:H67"/>
    <mergeCell ref="B36:B37"/>
    <mergeCell ref="G36:G37"/>
    <mergeCell ref="H36:H37"/>
    <mergeCell ref="B63:B64"/>
    <mergeCell ref="C63:C64"/>
    <mergeCell ref="D63:D64"/>
    <mergeCell ref="E63:E64"/>
    <mergeCell ref="F63:F64"/>
    <mergeCell ref="G63:G64"/>
    <mergeCell ref="H63:H64"/>
    <mergeCell ref="B43:B50"/>
    <mergeCell ref="F43:F61"/>
    <mergeCell ref="H43:H61"/>
    <mergeCell ref="H11:H12"/>
    <mergeCell ref="G41:G42"/>
    <mergeCell ref="H41:H42"/>
    <mergeCell ref="C41:C42"/>
    <mergeCell ref="D41:D42"/>
    <mergeCell ref="E41:E42"/>
    <mergeCell ref="G33:G34"/>
    <mergeCell ref="H33:H34"/>
    <mergeCell ref="H13:H31"/>
    <mergeCell ref="D11:D12"/>
    <mergeCell ref="E11:E12"/>
    <mergeCell ref="G11:G12"/>
    <mergeCell ref="C33:C34"/>
    <mergeCell ref="D33:D34"/>
    <mergeCell ref="E33:E34"/>
    <mergeCell ref="F33:F34"/>
    <mergeCell ref="B53:B59"/>
    <mergeCell ref="B60:B61"/>
    <mergeCell ref="G43:G61"/>
    <mergeCell ref="F13:F31"/>
    <mergeCell ref="B41:B42"/>
    <mergeCell ref="F41:F42"/>
    <mergeCell ref="G13:G31"/>
    <mergeCell ref="B13:B20"/>
    <mergeCell ref="B21:B22"/>
    <mergeCell ref="B30:B31"/>
    <mergeCell ref="B23:B29"/>
    <mergeCell ref="B33:B34"/>
    <mergeCell ref="C7:F7"/>
    <mergeCell ref="B11:B12"/>
    <mergeCell ref="F11:F12"/>
    <mergeCell ref="C11:C12"/>
    <mergeCell ref="B51:B52"/>
  </mergeCells>
  <phoneticPr fontId="6" type="noConversion"/>
  <conditionalFormatting sqref="I34:I37 K38 I39:I67">
    <cfRule type="containsText" dxfId="19" priority="1" operator="containsText" text="Preencha">
      <formula>NOT(ISERROR(SEARCH("Preencha",I34)))</formula>
    </cfRule>
  </conditionalFormatting>
  <dataValidations xWindow="965" yWindow="392" count="5">
    <dataValidation allowBlank="1" showErrorMessage="1" promptTitle="asdfadsfasdfasfd" prompt="asdfdfadsfasfdasdfsf_x000a_asdfadsfasdfasfdasfd_x000a_asdfasdfasdfasdfasdf" sqref="D43:D61 D13:D31" xr:uid="{FA4D6172-4A8F-46A7-A5FC-F79A48A793DA}"/>
    <dataValidation allowBlank="1" showErrorMessage="1" prompt="Selecionar a fonte da informação a partir da lista _x000a_(informação complementar pode ser inscrita no campo 'Notas')" sqref="F43:F61 F13:F31" xr:uid="{3F4B8B89-5E6F-4940-98C4-1B8E2DB88076}"/>
    <dataValidation type="decimal" operator="greaterThan" allowBlank="1" showInputMessage="1" showErrorMessage="1" sqref="E13:E31 E43:E61" xr:uid="{ACCF1DD3-2072-4D8C-BE51-F670FDE749A2}">
      <formula1>0</formula1>
    </dataValidation>
    <dataValidation type="list" allowBlank="1" showInputMessage="1" showErrorMessage="1" sqref="E35 E65" xr:uid="{8FB22851-2BF6-4930-ACE8-5A96AD99379F}">
      <formula1>$B$157:$B$158</formula1>
    </dataValidation>
    <dataValidation type="whole" operator="greaterThan" allowBlank="1" showInputMessage="1" showErrorMessage="1" sqref="E36:E37 E66:E67" xr:uid="{EBDB38CE-86A6-42AE-A9B6-292419119D0E}">
      <formula1>0</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36777-6CB8-4341-8BAD-EE7DC5AF4876}">
  <sheetPr>
    <tabColor rgb="FFACCD6F"/>
  </sheetPr>
  <dimension ref="A1:L327"/>
  <sheetViews>
    <sheetView showGridLines="0" zoomScaleNormal="100" workbookViewId="0">
      <selection activeCell="F13" sqref="F13:F19"/>
    </sheetView>
  </sheetViews>
  <sheetFormatPr defaultColWidth="11" defaultRowHeight="15.6" x14ac:dyDescent="0.3"/>
  <cols>
    <col min="1" max="1" width="2.69921875" style="12" customWidth="1"/>
    <col min="2" max="2" width="33.796875" style="5" customWidth="1"/>
    <col min="3" max="3" width="17.5" style="5" customWidth="1"/>
    <col min="4" max="5" width="16.69921875" style="5" customWidth="1"/>
    <col min="6" max="6" width="19.5" style="10" customWidth="1"/>
    <col min="7" max="7" width="16.69921875" style="10" customWidth="1"/>
    <col min="8" max="8" width="42.19921875" style="7" customWidth="1"/>
    <col min="9" max="9" width="28.19921875" style="7" customWidth="1"/>
    <col min="10" max="10" width="45.69921875" style="7" customWidth="1"/>
    <col min="11" max="11" width="16.19921875" style="7" customWidth="1"/>
    <col min="12" max="16384" width="11" style="12"/>
  </cols>
  <sheetData>
    <row r="1" spans="1:12" ht="26.25" customHeight="1" x14ac:dyDescent="0.3"/>
    <row r="2" spans="1:12" ht="30.75" customHeight="1" x14ac:dyDescent="0.3">
      <c r="A2" s="116"/>
    </row>
    <row r="3" spans="1:12" ht="30.75" customHeight="1" x14ac:dyDescent="0.3">
      <c r="A3" s="116"/>
      <c r="C3" s="12"/>
    </row>
    <row r="4" spans="1:12" ht="30.75" customHeight="1" x14ac:dyDescent="0.3">
      <c r="A4" s="116"/>
    </row>
    <row r="5" spans="1:12" s="3" customFormat="1" ht="36.6" x14ac:dyDescent="0.3">
      <c r="C5" s="238"/>
      <c r="D5" s="238"/>
      <c r="E5" s="238"/>
      <c r="F5" s="239"/>
      <c r="G5" s="239"/>
      <c r="H5" s="238"/>
      <c r="I5" s="1"/>
      <c r="J5" s="1"/>
      <c r="K5" s="1"/>
      <c r="L5" s="1"/>
    </row>
    <row r="6" spans="1:12" s="3" customFormat="1" ht="36.6" x14ac:dyDescent="0.7">
      <c r="B6" s="120"/>
      <c r="C6" s="240"/>
      <c r="D6" s="238"/>
      <c r="E6" s="238"/>
      <c r="F6" s="240"/>
      <c r="G6" s="239"/>
      <c r="H6" s="238"/>
      <c r="K6" s="1"/>
      <c r="L6" s="1"/>
    </row>
    <row r="7" spans="1:12" s="4" customFormat="1" ht="32.25" customHeight="1" x14ac:dyDescent="0.7">
      <c r="B7" s="121"/>
      <c r="C7" s="313" t="str">
        <f>IF(Intro!F8="","",Intro!F8)</f>
        <v>UO</v>
      </c>
      <c r="D7" s="313"/>
      <c r="E7" s="313"/>
      <c r="F7" s="313"/>
      <c r="G7" s="242" t="str">
        <f>IF(COUNTIF(K13:K48,"Preencha Viatura")&gt;0,"VERIFIQUE ERROS","")</f>
        <v/>
      </c>
      <c r="H7" s="260" t="s">
        <v>497</v>
      </c>
      <c r="J7" s="28"/>
    </row>
    <row r="8" spans="1:12" s="4" customFormat="1" ht="14.25" customHeight="1" x14ac:dyDescent="0.3">
      <c r="C8" s="243"/>
      <c r="D8" s="243"/>
      <c r="E8" s="243"/>
      <c r="F8" s="244"/>
      <c r="G8" s="244"/>
      <c r="H8" s="236"/>
    </row>
    <row r="9" spans="1:12" s="4" customFormat="1" ht="42" customHeight="1" x14ac:dyDescent="0.3">
      <c r="B9" s="263" t="s">
        <v>498</v>
      </c>
      <c r="C9" s="35"/>
      <c r="D9" s="36"/>
      <c r="E9" s="36"/>
      <c r="F9" s="37"/>
      <c r="G9" s="35"/>
      <c r="H9" s="36"/>
    </row>
    <row r="10" spans="1:12" s="4" customFormat="1" ht="4.5" customHeight="1" x14ac:dyDescent="0.3">
      <c r="B10" s="9"/>
      <c r="C10" s="9"/>
      <c r="D10" s="10"/>
      <c r="E10" s="10"/>
      <c r="F10" s="7"/>
      <c r="G10" s="7"/>
      <c r="H10" s="8"/>
    </row>
    <row r="11" spans="1:12" s="4" customFormat="1" ht="15.75" customHeight="1" x14ac:dyDescent="0.3">
      <c r="B11" s="309" t="s">
        <v>333</v>
      </c>
      <c r="C11" s="311" t="s">
        <v>220</v>
      </c>
      <c r="D11" s="304" t="s">
        <v>26</v>
      </c>
      <c r="E11" s="311" t="s">
        <v>191</v>
      </c>
      <c r="F11" s="311" t="s">
        <v>28</v>
      </c>
      <c r="G11" s="311" t="s">
        <v>29</v>
      </c>
      <c r="H11" s="304" t="s">
        <v>30</v>
      </c>
    </row>
    <row r="12" spans="1:12" s="4" customFormat="1" ht="29.25" customHeight="1" x14ac:dyDescent="0.3">
      <c r="B12" s="310"/>
      <c r="C12" s="312"/>
      <c r="D12" s="305"/>
      <c r="E12" s="312"/>
      <c r="F12" s="312"/>
      <c r="G12" s="312"/>
      <c r="H12" s="305"/>
    </row>
    <row r="13" spans="1:12" s="4" customFormat="1" ht="31.5" customHeight="1" x14ac:dyDescent="0.3">
      <c r="B13" s="342" t="s">
        <v>221</v>
      </c>
      <c r="C13" s="71"/>
      <c r="D13" s="67" t="str">
        <f t="shared" ref="D13:D19" si="0">IF(C13="","","Quilómetro")</f>
        <v/>
      </c>
      <c r="E13" s="110"/>
      <c r="F13" s="325"/>
      <c r="G13" s="345"/>
      <c r="H13" s="356"/>
      <c r="I13" s="30"/>
    </row>
    <row r="14" spans="1:12" s="4" customFormat="1" ht="31.5" customHeight="1" x14ac:dyDescent="0.3">
      <c r="B14" s="342"/>
      <c r="C14" s="163"/>
      <c r="D14" s="155" t="str">
        <f t="shared" si="0"/>
        <v/>
      </c>
      <c r="E14" s="103"/>
      <c r="F14" s="326"/>
      <c r="G14" s="346"/>
      <c r="H14" s="357"/>
      <c r="I14" s="30"/>
    </row>
    <row r="15" spans="1:12" s="4" customFormat="1" ht="31.5" customHeight="1" x14ac:dyDescent="0.3">
      <c r="B15" s="342"/>
      <c r="C15" s="163"/>
      <c r="D15" s="155" t="str">
        <f t="shared" si="0"/>
        <v/>
      </c>
      <c r="E15" s="103"/>
      <c r="F15" s="326"/>
      <c r="G15" s="346"/>
      <c r="H15" s="357"/>
      <c r="I15" s="30"/>
    </row>
    <row r="16" spans="1:12" s="4" customFormat="1" ht="31.5" customHeight="1" x14ac:dyDescent="0.3">
      <c r="B16" s="342"/>
      <c r="C16" s="163"/>
      <c r="D16" s="155" t="str">
        <f t="shared" si="0"/>
        <v/>
      </c>
      <c r="E16" s="103"/>
      <c r="F16" s="326"/>
      <c r="G16" s="346"/>
      <c r="H16" s="357"/>
      <c r="I16" s="30"/>
    </row>
    <row r="17" spans="1:12" s="4" customFormat="1" ht="31.5" customHeight="1" x14ac:dyDescent="0.3">
      <c r="B17" s="342"/>
      <c r="C17" s="163"/>
      <c r="D17" s="155" t="str">
        <f t="shared" si="0"/>
        <v/>
      </c>
      <c r="E17" s="103"/>
      <c r="F17" s="326"/>
      <c r="G17" s="346"/>
      <c r="H17" s="357"/>
      <c r="I17" s="30"/>
    </row>
    <row r="18" spans="1:12" s="4" customFormat="1" ht="31.5" customHeight="1" x14ac:dyDescent="0.3">
      <c r="B18" s="342"/>
      <c r="C18" s="163"/>
      <c r="D18" s="155" t="str">
        <f t="shared" si="0"/>
        <v/>
      </c>
      <c r="E18" s="103"/>
      <c r="F18" s="326"/>
      <c r="G18" s="346"/>
      <c r="H18" s="357"/>
      <c r="I18" s="30"/>
    </row>
    <row r="19" spans="1:12" s="4" customFormat="1" ht="31.5" customHeight="1" x14ac:dyDescent="0.3">
      <c r="B19" s="342"/>
      <c r="C19" s="218"/>
      <c r="D19" s="230" t="str">
        <f t="shared" si="0"/>
        <v/>
      </c>
      <c r="E19" s="104"/>
      <c r="F19" s="326"/>
      <c r="G19" s="358"/>
      <c r="H19" s="357"/>
      <c r="I19" s="30"/>
      <c r="J19" s="30"/>
      <c r="K19" s="30"/>
    </row>
    <row r="20" spans="1:12" s="7" customFormat="1" ht="4.5" customHeight="1" x14ac:dyDescent="0.3">
      <c r="A20" s="12"/>
      <c r="B20" s="5"/>
      <c r="C20" s="5"/>
      <c r="D20" s="5"/>
      <c r="E20" s="5"/>
      <c r="F20" s="10"/>
      <c r="G20" s="10"/>
      <c r="I20" s="30"/>
      <c r="J20" s="30"/>
      <c r="K20" s="30"/>
      <c r="L20" s="12"/>
    </row>
    <row r="21" spans="1:12" s="4" customFormat="1" ht="25.5" customHeight="1" x14ac:dyDescent="0.3">
      <c r="B21" s="266" t="s">
        <v>563</v>
      </c>
      <c r="C21" s="47"/>
      <c r="D21" s="47"/>
      <c r="E21" s="47"/>
      <c r="F21" s="48"/>
      <c r="G21" s="48"/>
      <c r="H21" s="49"/>
      <c r="I21" s="30"/>
      <c r="J21" s="30"/>
      <c r="K21" s="30"/>
    </row>
    <row r="22" spans="1:12" s="4" customFormat="1" ht="25.5" customHeight="1" x14ac:dyDescent="0.3">
      <c r="B22" s="275" t="s">
        <v>564</v>
      </c>
      <c r="C22" s="47"/>
      <c r="D22" s="47"/>
      <c r="E22" s="47"/>
      <c r="F22" s="48"/>
      <c r="G22" s="48"/>
      <c r="H22" s="49"/>
      <c r="I22" s="30"/>
      <c r="J22" s="30"/>
      <c r="K22" s="30"/>
    </row>
    <row r="23" spans="1:12" s="4" customFormat="1" ht="25.5" customHeight="1" x14ac:dyDescent="0.3">
      <c r="B23" s="275" t="s">
        <v>565</v>
      </c>
      <c r="C23" s="47"/>
      <c r="D23" s="47"/>
      <c r="E23" s="47"/>
      <c r="F23" s="48"/>
      <c r="G23" s="48"/>
      <c r="H23" s="49"/>
      <c r="I23" s="30"/>
      <c r="J23" s="30"/>
      <c r="K23" s="30"/>
    </row>
    <row r="24" spans="1:12" s="4" customFormat="1" ht="4.5" customHeight="1" x14ac:dyDescent="0.3">
      <c r="B24" s="14"/>
      <c r="C24" s="15"/>
      <c r="D24" s="15"/>
      <c r="E24" s="15"/>
      <c r="F24" s="16"/>
      <c r="G24" s="16"/>
      <c r="H24" s="17"/>
      <c r="I24" s="30"/>
      <c r="J24" s="30"/>
      <c r="K24" s="30"/>
    </row>
    <row r="25" spans="1:12" s="4" customFormat="1" ht="15.75" customHeight="1" x14ac:dyDescent="0.3">
      <c r="B25" s="316" t="s">
        <v>334</v>
      </c>
      <c r="C25" s="51"/>
      <c r="D25" s="304" t="s">
        <v>26</v>
      </c>
      <c r="E25" s="311" t="s">
        <v>191</v>
      </c>
      <c r="F25" s="311" t="s">
        <v>28</v>
      </c>
      <c r="G25" s="311" t="s">
        <v>29</v>
      </c>
      <c r="H25" s="304" t="s">
        <v>30</v>
      </c>
      <c r="I25" s="30"/>
      <c r="J25" s="30"/>
      <c r="K25" s="30"/>
    </row>
    <row r="26" spans="1:12" s="4" customFormat="1" ht="29.25" customHeight="1" x14ac:dyDescent="0.3">
      <c r="B26" s="317"/>
      <c r="C26" s="53"/>
      <c r="D26" s="305"/>
      <c r="E26" s="312"/>
      <c r="F26" s="312"/>
      <c r="G26" s="312"/>
      <c r="H26" s="305"/>
      <c r="I26" s="30"/>
      <c r="J26" s="30"/>
      <c r="K26" s="30"/>
    </row>
    <row r="27" spans="1:12" s="4" customFormat="1" ht="40.5" customHeight="1" x14ac:dyDescent="0.3">
      <c r="B27" s="50" t="s">
        <v>222</v>
      </c>
      <c r="C27" s="56" t="s">
        <v>223</v>
      </c>
      <c r="D27" s="55" t="s">
        <v>224</v>
      </c>
      <c r="E27" s="78"/>
      <c r="F27" s="98" t="s">
        <v>225</v>
      </c>
      <c r="G27" s="80"/>
      <c r="H27" s="79"/>
      <c r="I27" s="30"/>
      <c r="J27" s="30"/>
      <c r="K27" s="30"/>
    </row>
    <row r="28" spans="1:12" ht="4.5" customHeight="1" x14ac:dyDescent="0.3">
      <c r="D28" s="10"/>
      <c r="E28" s="10"/>
      <c r="F28" s="7"/>
      <c r="G28" s="7"/>
      <c r="J28" s="12"/>
      <c r="K28" s="12"/>
    </row>
    <row r="29" spans="1:12" s="4" customFormat="1" ht="15.75" customHeight="1" x14ac:dyDescent="0.3">
      <c r="B29" s="316" t="s">
        <v>335</v>
      </c>
      <c r="C29" s="311" t="s">
        <v>226</v>
      </c>
      <c r="D29" s="304" t="s">
        <v>26</v>
      </c>
      <c r="E29" s="311" t="s">
        <v>191</v>
      </c>
      <c r="F29" s="311" t="s">
        <v>28</v>
      </c>
      <c r="G29" s="311" t="s">
        <v>29</v>
      </c>
      <c r="H29" s="304" t="s">
        <v>30</v>
      </c>
    </row>
    <row r="30" spans="1:12" s="4" customFormat="1" ht="29.25" customHeight="1" x14ac:dyDescent="0.3">
      <c r="B30" s="317"/>
      <c r="C30" s="312"/>
      <c r="D30" s="305"/>
      <c r="E30" s="312"/>
      <c r="F30" s="312"/>
      <c r="G30" s="312"/>
      <c r="H30" s="305"/>
    </row>
    <row r="31" spans="1:12" s="4" customFormat="1" ht="31.5" customHeight="1" x14ac:dyDescent="0.3">
      <c r="B31" s="251" t="s">
        <v>227</v>
      </c>
      <c r="C31" s="145" t="s">
        <v>566</v>
      </c>
      <c r="D31" s="276" t="s">
        <v>198</v>
      </c>
      <c r="E31" s="150"/>
      <c r="F31" s="328"/>
      <c r="G31" s="367"/>
      <c r="H31" s="365"/>
    </row>
    <row r="32" spans="1:12" s="4" customFormat="1" ht="31.5" customHeight="1" x14ac:dyDescent="0.3">
      <c r="B32" s="50"/>
      <c r="C32" s="277" t="s">
        <v>567</v>
      </c>
      <c r="D32" s="278" t="s">
        <v>198</v>
      </c>
      <c r="E32" s="151"/>
      <c r="F32" s="329"/>
      <c r="G32" s="368"/>
      <c r="H32" s="366"/>
    </row>
    <row r="33" spans="2:11" s="4" customFormat="1" ht="31.5" customHeight="1" x14ac:dyDescent="0.3">
      <c r="B33" s="50"/>
      <c r="C33" s="279" t="s">
        <v>568</v>
      </c>
      <c r="D33" s="280" t="s">
        <v>198</v>
      </c>
      <c r="E33" s="152"/>
      <c r="F33" s="329"/>
      <c r="G33" s="368"/>
      <c r="H33" s="366"/>
    </row>
    <row r="34" spans="2:11" ht="4.5" customHeight="1" x14ac:dyDescent="0.3">
      <c r="D34" s="10"/>
      <c r="E34" s="10"/>
      <c r="F34" s="7"/>
      <c r="G34" s="7"/>
      <c r="J34" s="12"/>
      <c r="K34" s="12"/>
    </row>
    <row r="35" spans="2:11" s="4" customFormat="1" ht="15.75" customHeight="1" x14ac:dyDescent="0.3">
      <c r="B35" s="309" t="s">
        <v>499</v>
      </c>
      <c r="C35" s="311"/>
      <c r="D35" s="304" t="s">
        <v>26</v>
      </c>
      <c r="E35" s="311" t="s">
        <v>191</v>
      </c>
      <c r="F35" s="311" t="s">
        <v>28</v>
      </c>
      <c r="G35" s="311" t="s">
        <v>29</v>
      </c>
      <c r="H35" s="304" t="s">
        <v>30</v>
      </c>
    </row>
    <row r="36" spans="2:11" s="4" customFormat="1" ht="29.25" customHeight="1" x14ac:dyDescent="0.3">
      <c r="B36" s="310"/>
      <c r="C36" s="312"/>
      <c r="D36" s="305"/>
      <c r="E36" s="312"/>
      <c r="F36" s="312"/>
      <c r="G36" s="312"/>
      <c r="H36" s="305"/>
    </row>
    <row r="37" spans="2:11" s="4" customFormat="1" ht="31.5" customHeight="1" x14ac:dyDescent="0.3">
      <c r="B37" s="372" t="s">
        <v>228</v>
      </c>
      <c r="C37" s="145" t="s">
        <v>569</v>
      </c>
      <c r="D37" s="276" t="str">
        <f>IF(C37="","","Passageiro.Quilómetro")</f>
        <v>Passageiro.Quilómetro</v>
      </c>
      <c r="E37" s="110"/>
      <c r="F37" s="325"/>
      <c r="G37" s="141"/>
      <c r="H37" s="111"/>
    </row>
    <row r="38" spans="2:11" s="4" customFormat="1" ht="31.5" customHeight="1" x14ac:dyDescent="0.3">
      <c r="B38" s="373"/>
      <c r="C38" s="146" t="s">
        <v>570</v>
      </c>
      <c r="D38" s="281" t="str">
        <f>IF(C38="","","Passageiro.Quilómetro")</f>
        <v>Passageiro.Quilómetro</v>
      </c>
      <c r="E38" s="147"/>
      <c r="F38" s="355"/>
      <c r="G38" s="148"/>
      <c r="H38" s="149"/>
    </row>
    <row r="39" spans="2:11" ht="4.5" customHeight="1" x14ac:dyDescent="0.3">
      <c r="D39" s="10"/>
      <c r="E39" s="10"/>
      <c r="F39" s="7"/>
      <c r="G39" s="7"/>
      <c r="J39" s="12"/>
      <c r="K39" s="12"/>
    </row>
    <row r="40" spans="2:11" s="4" customFormat="1" ht="15.75" customHeight="1" x14ac:dyDescent="0.3">
      <c r="B40" s="309" t="s">
        <v>500</v>
      </c>
      <c r="C40" s="311" t="s">
        <v>220</v>
      </c>
      <c r="D40" s="304" t="s">
        <v>26</v>
      </c>
      <c r="E40" s="311" t="s">
        <v>191</v>
      </c>
      <c r="F40" s="311" t="s">
        <v>28</v>
      </c>
      <c r="G40" s="311" t="s">
        <v>29</v>
      </c>
      <c r="H40" s="304" t="s">
        <v>30</v>
      </c>
    </row>
    <row r="41" spans="2:11" s="4" customFormat="1" ht="29.25" customHeight="1" x14ac:dyDescent="0.3">
      <c r="B41" s="310"/>
      <c r="C41" s="312"/>
      <c r="D41" s="305"/>
      <c r="E41" s="312"/>
      <c r="F41" s="312"/>
      <c r="G41" s="312"/>
      <c r="H41" s="305"/>
    </row>
    <row r="42" spans="2:11" s="4" customFormat="1" ht="31.5" customHeight="1" x14ac:dyDescent="0.3">
      <c r="B42" s="362" t="s">
        <v>229</v>
      </c>
      <c r="C42" s="71"/>
      <c r="D42" s="227" t="str">
        <f>IF(C42="","","Quilómetro")</f>
        <v/>
      </c>
      <c r="E42" s="110"/>
      <c r="F42" s="374"/>
      <c r="G42" s="369"/>
      <c r="H42" s="359"/>
      <c r="I42" s="30"/>
    </row>
    <row r="43" spans="2:11" s="4" customFormat="1" ht="31.5" customHeight="1" x14ac:dyDescent="0.3">
      <c r="B43" s="363"/>
      <c r="C43" s="163"/>
      <c r="D43" s="228" t="str">
        <f t="shared" ref="D43:D48" si="1">IF(C43="","","Quilómetro")</f>
        <v/>
      </c>
      <c r="E43" s="103"/>
      <c r="F43" s="375"/>
      <c r="G43" s="370"/>
      <c r="H43" s="360"/>
      <c r="I43" s="30"/>
    </row>
    <row r="44" spans="2:11" s="4" customFormat="1" ht="31.5" customHeight="1" x14ac:dyDescent="0.3">
      <c r="B44" s="363"/>
      <c r="C44" s="163"/>
      <c r="D44" s="228" t="str">
        <f t="shared" si="1"/>
        <v/>
      </c>
      <c r="E44" s="103"/>
      <c r="F44" s="375"/>
      <c r="G44" s="370"/>
      <c r="H44" s="360"/>
      <c r="I44" s="30"/>
    </row>
    <row r="45" spans="2:11" s="4" customFormat="1" ht="31.5" customHeight="1" x14ac:dyDescent="0.3">
      <c r="B45" s="363"/>
      <c r="C45" s="163"/>
      <c r="D45" s="228" t="str">
        <f t="shared" si="1"/>
        <v/>
      </c>
      <c r="E45" s="103"/>
      <c r="F45" s="375"/>
      <c r="G45" s="370"/>
      <c r="H45" s="360"/>
      <c r="I45" s="30"/>
    </row>
    <row r="46" spans="2:11" s="4" customFormat="1" ht="31.5" customHeight="1" x14ac:dyDescent="0.3">
      <c r="B46" s="363"/>
      <c r="C46" s="163"/>
      <c r="D46" s="228" t="str">
        <f t="shared" si="1"/>
        <v/>
      </c>
      <c r="E46" s="103"/>
      <c r="F46" s="375"/>
      <c r="G46" s="370"/>
      <c r="H46" s="360"/>
      <c r="I46" s="30"/>
    </row>
    <row r="47" spans="2:11" s="4" customFormat="1" ht="31.5" customHeight="1" x14ac:dyDescent="0.3">
      <c r="B47" s="363"/>
      <c r="C47" s="163"/>
      <c r="D47" s="228" t="str">
        <f t="shared" si="1"/>
        <v/>
      </c>
      <c r="E47" s="103"/>
      <c r="F47" s="375"/>
      <c r="G47" s="370"/>
      <c r="H47" s="360"/>
      <c r="I47" s="30"/>
    </row>
    <row r="48" spans="2:11" s="4" customFormat="1" ht="31.5" customHeight="1" x14ac:dyDescent="0.3">
      <c r="B48" s="364"/>
      <c r="C48" s="218"/>
      <c r="D48" s="229" t="str">
        <f t="shared" si="1"/>
        <v/>
      </c>
      <c r="E48" s="104"/>
      <c r="F48" s="376"/>
      <c r="G48" s="371"/>
      <c r="H48" s="361"/>
      <c r="I48" s="30"/>
    </row>
    <row r="89" spans="1:12" s="7" customFormat="1" x14ac:dyDescent="0.3">
      <c r="A89" s="12"/>
      <c r="B89" s="5"/>
      <c r="C89" s="5"/>
      <c r="D89" s="5"/>
      <c r="E89" s="5"/>
      <c r="F89" s="5"/>
      <c r="G89" s="5"/>
      <c r="L89" s="12"/>
    </row>
    <row r="90" spans="1:12" s="7" customFormat="1" x14ac:dyDescent="0.3">
      <c r="A90" s="12"/>
      <c r="B90" s="5"/>
      <c r="C90" s="5"/>
      <c r="D90" s="5"/>
      <c r="E90" s="5"/>
      <c r="F90" s="5"/>
      <c r="G90" s="5"/>
      <c r="L90" s="12"/>
    </row>
    <row r="91" spans="1:12" s="7" customFormat="1" x14ac:dyDescent="0.3">
      <c r="A91" s="12"/>
      <c r="B91" s="5"/>
      <c r="C91" s="5"/>
      <c r="D91" s="5"/>
      <c r="E91" s="5"/>
      <c r="F91" s="5"/>
      <c r="G91" s="5"/>
      <c r="L91" s="12"/>
    </row>
    <row r="92" spans="1:12" s="7" customFormat="1" x14ac:dyDescent="0.3">
      <c r="A92" s="12"/>
      <c r="B92" s="5"/>
      <c r="C92" s="5"/>
      <c r="D92" s="5"/>
      <c r="E92" s="5"/>
      <c r="F92" s="5"/>
      <c r="G92" s="5"/>
      <c r="L92" s="12"/>
    </row>
    <row r="93" spans="1:12" s="7" customFormat="1" x14ac:dyDescent="0.3">
      <c r="A93" s="12"/>
      <c r="B93" s="5"/>
      <c r="C93" s="5"/>
      <c r="D93" s="5"/>
      <c r="E93" s="5"/>
      <c r="F93" s="5"/>
      <c r="G93" s="10"/>
      <c r="L93" s="12"/>
    </row>
    <row r="94" spans="1:12" s="7" customFormat="1" x14ac:dyDescent="0.3">
      <c r="A94" s="12"/>
      <c r="B94" s="5"/>
      <c r="C94" s="5"/>
      <c r="D94" s="5"/>
      <c r="E94" s="5"/>
      <c r="F94" s="5"/>
      <c r="G94" s="10"/>
      <c r="L94" s="12"/>
    </row>
    <row r="95" spans="1:12" s="7" customFormat="1" x14ac:dyDescent="0.3">
      <c r="A95" s="12"/>
      <c r="B95" s="5"/>
      <c r="C95" s="5"/>
      <c r="D95" s="5"/>
      <c r="E95" s="5"/>
      <c r="F95" s="10"/>
      <c r="G95" s="10"/>
      <c r="L95" s="12"/>
    </row>
    <row r="96" spans="1:12" s="7" customFormat="1" x14ac:dyDescent="0.3">
      <c r="A96" s="12"/>
      <c r="B96" s="5"/>
      <c r="C96" s="5"/>
      <c r="D96" s="5"/>
      <c r="E96" s="5"/>
      <c r="F96" s="10"/>
      <c r="G96" s="10"/>
      <c r="L96" s="12"/>
    </row>
    <row r="309" spans="1:12" hidden="1" x14ac:dyDescent="0.3"/>
    <row r="310" spans="1:12" hidden="1" x14ac:dyDescent="0.3"/>
    <row r="311" spans="1:12" hidden="1" x14ac:dyDescent="0.3"/>
    <row r="312" spans="1:12" hidden="1" x14ac:dyDescent="0.3"/>
    <row r="313" spans="1:12" s="5" customFormat="1" ht="31.2" hidden="1" x14ac:dyDescent="0.3">
      <c r="A313" s="12"/>
      <c r="B313" s="7" t="s">
        <v>217</v>
      </c>
      <c r="C313" s="29" t="s">
        <v>230</v>
      </c>
      <c r="D313" s="29"/>
      <c r="E313" s="29"/>
      <c r="F313" s="77" t="s">
        <v>231</v>
      </c>
      <c r="G313" s="7" t="s">
        <v>193</v>
      </c>
      <c r="H313" s="226" t="s">
        <v>232</v>
      </c>
      <c r="I313" s="13" t="s">
        <v>232</v>
      </c>
      <c r="J313" s="7" t="s">
        <v>233</v>
      </c>
      <c r="K313" s="7" t="s">
        <v>234</v>
      </c>
      <c r="L313" s="12"/>
    </row>
    <row r="314" spans="1:12" s="5" customFormat="1" ht="18" hidden="1" x14ac:dyDescent="0.3">
      <c r="A314" s="12"/>
      <c r="B314" s="7" t="s">
        <v>218</v>
      </c>
      <c r="C314" s="29" t="s">
        <v>233</v>
      </c>
      <c r="D314" s="29"/>
      <c r="E314" s="29"/>
      <c r="F314" s="77" t="s">
        <v>233</v>
      </c>
      <c r="G314" s="7" t="s">
        <v>235</v>
      </c>
      <c r="H314" s="226" t="s">
        <v>236</v>
      </c>
      <c r="I314" s="13" t="s">
        <v>236</v>
      </c>
      <c r="J314" s="7" t="s">
        <v>237</v>
      </c>
      <c r="K314" s="7" t="s">
        <v>238</v>
      </c>
      <c r="L314" s="12"/>
    </row>
    <row r="315" spans="1:12" ht="18" hidden="1" x14ac:dyDescent="0.3">
      <c r="B315" s="7" t="s">
        <v>51</v>
      </c>
      <c r="C315" s="7" t="s">
        <v>51</v>
      </c>
      <c r="D315" s="10" t="s">
        <v>51</v>
      </c>
      <c r="E315" s="10" t="s">
        <v>51</v>
      </c>
      <c r="F315" s="77" t="s">
        <v>51</v>
      </c>
      <c r="G315" s="7"/>
      <c r="H315" s="226" t="s">
        <v>239</v>
      </c>
      <c r="I315" s="13" t="s">
        <v>239</v>
      </c>
      <c r="J315" s="7" t="s">
        <v>51</v>
      </c>
    </row>
    <row r="316" spans="1:12" hidden="1" x14ac:dyDescent="0.3">
      <c r="B316" s="29"/>
      <c r="C316" s="29"/>
      <c r="D316" s="29"/>
      <c r="E316" s="29"/>
      <c r="H316" s="226" t="s">
        <v>240</v>
      </c>
      <c r="I316" s="13" t="s">
        <v>240</v>
      </c>
    </row>
    <row r="317" spans="1:12" hidden="1" x14ac:dyDescent="0.3">
      <c r="B317" s="29"/>
      <c r="C317" s="29"/>
      <c r="D317" s="29"/>
      <c r="E317" s="29"/>
      <c r="H317" s="226" t="s">
        <v>194</v>
      </c>
      <c r="I317" s="13" t="s">
        <v>194</v>
      </c>
    </row>
    <row r="318" spans="1:12" hidden="1" x14ac:dyDescent="0.3">
      <c r="B318" s="29"/>
      <c r="C318" s="29"/>
      <c r="D318" s="29"/>
      <c r="E318" s="29"/>
      <c r="I318" s="13" t="s">
        <v>241</v>
      </c>
    </row>
    <row r="319" spans="1:12" hidden="1" x14ac:dyDescent="0.3">
      <c r="B319" s="29"/>
      <c r="C319" s="29"/>
      <c r="D319" s="29"/>
      <c r="E319" s="29"/>
      <c r="I319" s="13" t="s">
        <v>195</v>
      </c>
    </row>
    <row r="320" spans="1:12" hidden="1" x14ac:dyDescent="0.3">
      <c r="B320" s="29"/>
      <c r="C320" s="29"/>
      <c r="D320" s="29"/>
      <c r="E320" s="29"/>
      <c r="I320" s="13" t="s">
        <v>242</v>
      </c>
    </row>
    <row r="321" hidden="1" x14ac:dyDescent="0.3"/>
    <row r="322" hidden="1" x14ac:dyDescent="0.3"/>
    <row r="323" hidden="1" x14ac:dyDescent="0.3"/>
    <row r="324" hidden="1" x14ac:dyDescent="0.3"/>
    <row r="325" hidden="1" x14ac:dyDescent="0.3"/>
    <row r="326" hidden="1" x14ac:dyDescent="0.3"/>
    <row r="327" hidden="1" x14ac:dyDescent="0.3"/>
  </sheetData>
  <sheetProtection algorithmName="SHA-512" hashValue="OGQkzK5o6JvwVKSylZhQd6jbCGrZi5x27zoErqkbeU7AGUB4ZwwG97lTp2Pw5AdIOp0zUtLFJa3mjVV+Vvfn5Q==" saltValue="w0ekTlusEXdKTg/C4QNvWQ==" spinCount="100000" sheet="1" selectLockedCells="1"/>
  <mergeCells count="48">
    <mergeCell ref="F42:F48"/>
    <mergeCell ref="G35:G36"/>
    <mergeCell ref="C29:C30"/>
    <mergeCell ref="C35:C36"/>
    <mergeCell ref="C40:C41"/>
    <mergeCell ref="F37:F38"/>
    <mergeCell ref="D29:D30"/>
    <mergeCell ref="E29:E30"/>
    <mergeCell ref="D35:D36"/>
    <mergeCell ref="E35:E36"/>
    <mergeCell ref="H42:H48"/>
    <mergeCell ref="B42:B48"/>
    <mergeCell ref="H31:H33"/>
    <mergeCell ref="F31:F33"/>
    <mergeCell ref="G31:G33"/>
    <mergeCell ref="B40:B41"/>
    <mergeCell ref="F40:F41"/>
    <mergeCell ref="B35:B36"/>
    <mergeCell ref="F35:F36"/>
    <mergeCell ref="H35:H36"/>
    <mergeCell ref="G40:G41"/>
    <mergeCell ref="H40:H41"/>
    <mergeCell ref="D40:D41"/>
    <mergeCell ref="E40:E41"/>
    <mergeCell ref="G42:G48"/>
    <mergeCell ref="B37:B38"/>
    <mergeCell ref="B13:B19"/>
    <mergeCell ref="G13:G19"/>
    <mergeCell ref="B29:B30"/>
    <mergeCell ref="F29:F30"/>
    <mergeCell ref="B25:B26"/>
    <mergeCell ref="F25:F26"/>
    <mergeCell ref="F13:F19"/>
    <mergeCell ref="D25:D26"/>
    <mergeCell ref="E25:E26"/>
    <mergeCell ref="H13:H19"/>
    <mergeCell ref="G25:G26"/>
    <mergeCell ref="H25:H26"/>
    <mergeCell ref="G29:G30"/>
    <mergeCell ref="H29:H30"/>
    <mergeCell ref="C7:F7"/>
    <mergeCell ref="B11:B12"/>
    <mergeCell ref="F11:F12"/>
    <mergeCell ref="G11:G12"/>
    <mergeCell ref="H11:H12"/>
    <mergeCell ref="C11:C12"/>
    <mergeCell ref="D11:D12"/>
    <mergeCell ref="E11:E12"/>
  </mergeCells>
  <phoneticPr fontId="6" type="noConversion"/>
  <conditionalFormatting sqref="I13:I18 I19:K27 I28:I48">
    <cfRule type="containsText" dxfId="18" priority="1" operator="containsText" text="Viatura">
      <formula>NOT(ISERROR(SEARCH("Viatura",I13)))</formula>
    </cfRule>
  </conditionalFormatting>
  <dataValidations count="9">
    <dataValidation allowBlank="1" showInputMessage="1" showErrorMessage="1" promptTitle="asdfadsfasdfasfd" prompt="asdfdfadsfasfdasdfsf_x000a_asdfadsfasdfasfdasfd_x000a_asdfasdfasdfasdfasdf" sqref="D27" xr:uid="{0052EF12-52B5-4E06-8EB0-CD6845DE02D6}"/>
    <dataValidation type="list" allowBlank="1" showInputMessage="1" showErrorMessage="1" sqref="F39" xr:uid="{CFA74F32-6A02-43CD-8951-C1CF562C3453}">
      <formula1>$F$313:$F$314</formula1>
    </dataValidation>
    <dataValidation type="list" allowBlank="1" showInputMessage="1" showErrorMessage="1" sqref="F42:F48" xr:uid="{0BD5A658-1808-42C5-B0C2-19F6B969012D}">
      <formula1>$J$313:$J$315</formula1>
    </dataValidation>
    <dataValidation type="list" allowBlank="1" showErrorMessage="1" promptTitle=" sfh sfh fh " prompt="_x000a_dfghdfgh fgh dfh dfh f" sqref="F13:F19" xr:uid="{F5795212-697B-4224-9B01-768CE328F4B2}">
      <formula1>$C$313:$C$315</formula1>
    </dataValidation>
    <dataValidation type="list" allowBlank="1" showInputMessage="1" showErrorMessage="1" sqref="C39" xr:uid="{4706C693-5CE0-4AEB-A565-9B7ED4E3572F}">
      <formula1>$I$313:$I$320</formula1>
    </dataValidation>
    <dataValidation allowBlank="1" showErrorMessage="1" prompt="Selecionar o tipo de viagem a partir da lista" sqref="C37:C38" xr:uid="{E2597717-E3FD-4F71-AC0F-E4132EE215A9}"/>
    <dataValidation type="decimal" operator="greaterThan" allowBlank="1" showInputMessage="1" showErrorMessage="1" sqref="E13:E19 E37:E38 E42:E48 E31:E33 E27" xr:uid="{1468D350-07EC-4A36-B779-C2129F9FDE83}">
      <formula1>0</formula1>
    </dataValidation>
    <dataValidation type="list" allowBlank="1" showErrorMessage="1" prompt="Selecionar o tipo de viatura a partir da lista" sqref="C13:C19 C42:C48" xr:uid="{B63F7C7B-3A42-4433-8925-23F22C2B6C1F}">
      <formula1>$I$313:$I$320</formula1>
    </dataValidation>
    <dataValidation type="list" allowBlank="1" showInputMessage="1" showErrorMessage="1" sqref="F31:F33 F37:F38" xr:uid="{6006250A-FDCF-4A7C-84DA-F0D17280B8C4}">
      <formula1>$F$313:$F$315</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DD848-13D0-4BE3-A360-291EC930E156}">
  <sheetPr>
    <tabColor rgb="FFACCD6F"/>
  </sheetPr>
  <dimension ref="A1:M329"/>
  <sheetViews>
    <sheetView showGridLines="0" zoomScaleNormal="100" workbookViewId="0">
      <selection activeCell="E13" sqref="E13"/>
    </sheetView>
  </sheetViews>
  <sheetFormatPr defaultColWidth="11" defaultRowHeight="15.6" x14ac:dyDescent="0.3"/>
  <cols>
    <col min="1" max="1" width="2.69921875" style="12" customWidth="1"/>
    <col min="2" max="2" width="32.5" style="5" customWidth="1"/>
    <col min="3" max="3" width="17.796875" style="5" customWidth="1"/>
    <col min="4" max="4" width="22.5" style="10" customWidth="1"/>
    <col min="5" max="6" width="16.69921875" style="5" customWidth="1"/>
    <col min="7" max="7" width="16" style="10" customWidth="1"/>
    <col min="8" max="8" width="44.296875" style="7" customWidth="1"/>
    <col min="9" max="9" width="28" style="7" customWidth="1"/>
    <col min="10" max="10" width="45.796875" style="7" customWidth="1"/>
    <col min="11" max="11" width="16.296875" style="7" customWidth="1"/>
    <col min="12" max="12" width="16.19921875" style="12" customWidth="1"/>
    <col min="13" max="13" width="11.69921875" style="123" bestFit="1" customWidth="1"/>
    <col min="14" max="16384" width="11" style="12"/>
  </cols>
  <sheetData>
    <row r="1" spans="1:13" ht="26.25" customHeight="1" x14ac:dyDescent="0.3">
      <c r="D1" s="5"/>
      <c r="F1" s="10"/>
    </row>
    <row r="2" spans="1:13" ht="30.75" customHeight="1" x14ac:dyDescent="0.3">
      <c r="A2" s="116"/>
      <c r="D2" s="5"/>
      <c r="F2" s="10"/>
    </row>
    <row r="3" spans="1:13" ht="30.75" customHeight="1" x14ac:dyDescent="0.3">
      <c r="A3" s="116"/>
      <c r="C3" s="12"/>
      <c r="D3" s="5"/>
      <c r="F3" s="10"/>
    </row>
    <row r="4" spans="1:13" ht="30.75" customHeight="1" x14ac:dyDescent="0.3">
      <c r="A4" s="116"/>
      <c r="D4" s="5"/>
      <c r="F4" s="10"/>
    </row>
    <row r="5" spans="1:13" s="3" customFormat="1" ht="36.6" x14ac:dyDescent="0.3">
      <c r="C5" s="238"/>
      <c r="D5" s="238"/>
      <c r="E5" s="238"/>
      <c r="F5" s="239"/>
      <c r="G5" s="239"/>
      <c r="H5" s="238"/>
      <c r="I5" s="1"/>
      <c r="J5" s="1"/>
      <c r="K5" s="1"/>
      <c r="L5" s="1"/>
      <c r="M5" s="124"/>
    </row>
    <row r="6" spans="1:13" s="3" customFormat="1" ht="36.6" x14ac:dyDescent="0.7">
      <c r="B6" s="120"/>
      <c r="C6" s="240"/>
      <c r="D6" s="238"/>
      <c r="E6" s="238"/>
      <c r="F6" s="241"/>
      <c r="G6" s="239"/>
      <c r="H6" s="238"/>
      <c r="K6" s="1"/>
      <c r="L6" s="1"/>
      <c r="M6" s="124"/>
    </row>
    <row r="7" spans="1:13" s="4" customFormat="1" ht="32.25" customHeight="1" x14ac:dyDescent="0.7">
      <c r="B7" s="121"/>
      <c r="C7" s="313" t="str">
        <f>IF(Intro!F8="","",Intro!F8)</f>
        <v>UO</v>
      </c>
      <c r="D7" s="313"/>
      <c r="E7" s="313"/>
      <c r="F7" s="313"/>
      <c r="G7" s="242" t="str">
        <f>IF(COUNTIF(I13:I115,"Preencha Região")&gt;0,"VERIFIQUE ERROS",IF(COUNTIF(K13:K115,"P")&gt;0,"VERIFIQUE ERROS",""))</f>
        <v/>
      </c>
      <c r="H7" s="260" t="s">
        <v>501</v>
      </c>
      <c r="J7" s="28"/>
      <c r="M7" s="125"/>
    </row>
    <row r="8" spans="1:13" s="4" customFormat="1" ht="14.25" customHeight="1" x14ac:dyDescent="0.3">
      <c r="C8" s="243"/>
      <c r="D8" s="243"/>
      <c r="E8" s="243"/>
      <c r="F8" s="244"/>
      <c r="G8" s="244"/>
      <c r="H8" s="236"/>
      <c r="M8" s="125"/>
    </row>
    <row r="9" spans="1:13" s="4" customFormat="1" ht="42" customHeight="1" x14ac:dyDescent="0.3">
      <c r="B9" s="263" t="s">
        <v>674</v>
      </c>
      <c r="C9" s="35"/>
      <c r="D9" s="36"/>
      <c r="E9" s="36"/>
      <c r="F9" s="37"/>
      <c r="G9" s="35"/>
      <c r="H9" s="36"/>
      <c r="K9" s="125"/>
    </row>
    <row r="10" spans="1:13" s="4" customFormat="1" ht="4.5" customHeight="1" x14ac:dyDescent="0.3">
      <c r="B10" s="9"/>
      <c r="C10" s="9"/>
      <c r="D10" s="10"/>
      <c r="E10" s="10"/>
      <c r="F10" s="7"/>
      <c r="G10" s="7"/>
      <c r="H10" s="8"/>
      <c r="K10" s="125"/>
    </row>
    <row r="11" spans="1:13" s="4" customFormat="1" ht="15.75" customHeight="1" x14ac:dyDescent="0.3">
      <c r="B11" s="338" t="s">
        <v>336</v>
      </c>
      <c r="C11" s="311" t="s">
        <v>244</v>
      </c>
      <c r="D11" s="387" t="s">
        <v>245</v>
      </c>
      <c r="E11" s="311" t="s">
        <v>191</v>
      </c>
      <c r="F11" s="311" t="s">
        <v>28</v>
      </c>
      <c r="G11" s="311" t="s">
        <v>29</v>
      </c>
      <c r="H11" s="304" t="s">
        <v>30</v>
      </c>
      <c r="K11" s="125"/>
    </row>
    <row r="12" spans="1:13" s="4" customFormat="1" ht="29.25" customHeight="1" x14ac:dyDescent="0.3">
      <c r="B12" s="339"/>
      <c r="C12" s="312"/>
      <c r="D12" s="388"/>
      <c r="E12" s="312"/>
      <c r="F12" s="312"/>
      <c r="G12" s="312"/>
      <c r="H12" s="305"/>
      <c r="K12" s="125"/>
    </row>
    <row r="13" spans="1:13" s="4" customFormat="1" ht="28.5" customHeight="1" x14ac:dyDescent="0.3">
      <c r="B13" s="342" t="s">
        <v>675</v>
      </c>
      <c r="C13" s="391" t="s">
        <v>571</v>
      </c>
      <c r="D13" s="282" t="str">
        <f>IF(C13="","","Número de alunos")</f>
        <v>Número de alunos</v>
      </c>
      <c r="E13" s="102"/>
      <c r="F13" s="396"/>
      <c r="G13" s="383"/>
      <c r="H13" s="385"/>
      <c r="I13" s="30"/>
      <c r="J13" s="30"/>
      <c r="K13" s="40"/>
    </row>
    <row r="14" spans="1:13" s="4" customFormat="1" ht="28.5" customHeight="1" x14ac:dyDescent="0.3">
      <c r="B14" s="342"/>
      <c r="C14" s="392"/>
      <c r="D14" s="283" t="str">
        <f>IF(C13="","","Número médio de viagens/ano/aluno")</f>
        <v>Número médio de viagens/ano/aluno</v>
      </c>
      <c r="E14" s="103"/>
      <c r="F14" s="394"/>
      <c r="G14" s="384"/>
      <c r="H14" s="386"/>
      <c r="I14" s="30"/>
      <c r="K14" s="40"/>
    </row>
    <row r="15" spans="1:13" s="4" customFormat="1" ht="28.5" customHeight="1" x14ac:dyDescent="0.3">
      <c r="B15" s="342"/>
      <c r="C15" s="392" t="s">
        <v>572</v>
      </c>
      <c r="D15" s="282" t="str">
        <f>IF(C15="","","Número de alunos")</f>
        <v>Número de alunos</v>
      </c>
      <c r="E15" s="103"/>
      <c r="F15" s="394"/>
      <c r="G15" s="85"/>
      <c r="H15" s="361"/>
      <c r="I15" s="30"/>
      <c r="J15" s="30"/>
      <c r="K15" s="40"/>
    </row>
    <row r="16" spans="1:13" s="4" customFormat="1" ht="28.5" customHeight="1" x14ac:dyDescent="0.3">
      <c r="B16" s="342"/>
      <c r="C16" s="393"/>
      <c r="D16" s="284" t="str">
        <f>IF(C15="","","Número médio de viagens/ano/aluno")</f>
        <v>Número médio de viagens/ano/aluno</v>
      </c>
      <c r="E16" s="104"/>
      <c r="F16" s="395"/>
      <c r="G16" s="69"/>
      <c r="H16" s="357"/>
      <c r="I16" s="30"/>
      <c r="K16" s="40"/>
    </row>
    <row r="17" spans="2:13" ht="4.5" customHeight="1" x14ac:dyDescent="0.3">
      <c r="E17" s="10"/>
      <c r="F17" s="7"/>
      <c r="G17" s="7"/>
      <c r="J17" s="12"/>
      <c r="K17" s="40"/>
      <c r="M17" s="12"/>
    </row>
    <row r="18" spans="2:13" s="4" customFormat="1" ht="15.75" customHeight="1" x14ac:dyDescent="0.3">
      <c r="B18" s="338" t="s">
        <v>502</v>
      </c>
      <c r="C18" s="311" t="s">
        <v>246</v>
      </c>
      <c r="D18" s="387" t="s">
        <v>247</v>
      </c>
      <c r="E18" s="311" t="s">
        <v>191</v>
      </c>
      <c r="F18" s="311" t="s">
        <v>28</v>
      </c>
      <c r="G18" s="311" t="s">
        <v>29</v>
      </c>
      <c r="H18" s="304" t="s">
        <v>30</v>
      </c>
      <c r="K18" s="40"/>
    </row>
    <row r="19" spans="2:13" s="4" customFormat="1" ht="29.25" customHeight="1" x14ac:dyDescent="0.3">
      <c r="B19" s="339"/>
      <c r="C19" s="312"/>
      <c r="D19" s="388"/>
      <c r="E19" s="312"/>
      <c r="F19" s="312"/>
      <c r="G19" s="312"/>
      <c r="H19" s="305"/>
      <c r="K19" s="40"/>
    </row>
    <row r="20" spans="2:13" s="4" customFormat="1" ht="28.5" customHeight="1" x14ac:dyDescent="0.3">
      <c r="B20" s="342" t="s">
        <v>676</v>
      </c>
      <c r="C20" s="382" t="s">
        <v>573</v>
      </c>
      <c r="D20" s="282" t="str">
        <f>IF(C20="","","Número de alunos")</f>
        <v>Número de alunos</v>
      </c>
      <c r="E20" s="105"/>
      <c r="F20" s="396"/>
      <c r="G20" s="389"/>
      <c r="H20" s="390"/>
      <c r="I20" s="30"/>
      <c r="J20" s="30"/>
      <c r="K20" s="40"/>
    </row>
    <row r="21" spans="2:13" s="4" customFormat="1" ht="28.5" customHeight="1" x14ac:dyDescent="0.3">
      <c r="B21" s="342"/>
      <c r="C21" s="377"/>
      <c r="D21" s="283" t="str">
        <f>IF(C20="","","Número médio de viagens/ano/aluno")</f>
        <v>Número médio de viagens/ano/aluno</v>
      </c>
      <c r="E21" s="106"/>
      <c r="F21" s="394"/>
      <c r="G21" s="370"/>
      <c r="H21" s="379"/>
      <c r="I21" s="30"/>
      <c r="K21" s="40"/>
    </row>
    <row r="22" spans="2:13" s="4" customFormat="1" ht="28.5" customHeight="1" x14ac:dyDescent="0.3">
      <c r="B22" s="342"/>
      <c r="C22" s="377" t="s">
        <v>574</v>
      </c>
      <c r="D22" s="283" t="str">
        <f>IF(C22="","","Número de alunos")</f>
        <v>Número de alunos</v>
      </c>
      <c r="E22" s="106"/>
      <c r="F22" s="394"/>
      <c r="G22" s="370"/>
      <c r="H22" s="379"/>
      <c r="I22" s="30"/>
      <c r="J22" s="30"/>
      <c r="K22" s="40"/>
    </row>
    <row r="23" spans="2:13" s="4" customFormat="1" ht="28.5" customHeight="1" x14ac:dyDescent="0.3">
      <c r="B23" s="342"/>
      <c r="C23" s="377"/>
      <c r="D23" s="283" t="str">
        <f>IF(C22="","","Número médio de viagens/ano/aluno")</f>
        <v>Número médio de viagens/ano/aluno</v>
      </c>
      <c r="E23" s="106"/>
      <c r="F23" s="394"/>
      <c r="G23" s="370"/>
      <c r="H23" s="379"/>
      <c r="I23" s="30"/>
      <c r="K23" s="40"/>
    </row>
    <row r="24" spans="2:13" s="4" customFormat="1" ht="28.5" customHeight="1" x14ac:dyDescent="0.3">
      <c r="B24" s="342"/>
      <c r="C24" s="377" t="s">
        <v>575</v>
      </c>
      <c r="D24" s="283" t="str">
        <f>IF(C24="","","Número de alunos")</f>
        <v>Número de alunos</v>
      </c>
      <c r="E24" s="106"/>
      <c r="F24" s="394"/>
      <c r="G24" s="370"/>
      <c r="H24" s="379"/>
      <c r="I24" s="30"/>
      <c r="J24" s="30"/>
      <c r="K24" s="40"/>
    </row>
    <row r="25" spans="2:13" s="4" customFormat="1" ht="28.5" customHeight="1" x14ac:dyDescent="0.3">
      <c r="B25" s="342"/>
      <c r="C25" s="377"/>
      <c r="D25" s="283" t="str">
        <f>IF(C24="","","Número médio de viagens/ano/aluno")</f>
        <v>Número médio de viagens/ano/aluno</v>
      </c>
      <c r="E25" s="106"/>
      <c r="F25" s="394"/>
      <c r="G25" s="370"/>
      <c r="H25" s="379"/>
      <c r="I25" s="30"/>
      <c r="K25" s="40"/>
    </row>
    <row r="26" spans="2:13" s="4" customFormat="1" ht="28.5" customHeight="1" x14ac:dyDescent="0.3">
      <c r="B26" s="342"/>
      <c r="C26" s="377" t="s">
        <v>576</v>
      </c>
      <c r="D26" s="283" t="str">
        <f>IF(C26="","","Número de alunos")</f>
        <v>Número de alunos</v>
      </c>
      <c r="E26" s="106"/>
      <c r="F26" s="394"/>
      <c r="G26" s="370"/>
      <c r="H26" s="379"/>
      <c r="I26" s="30"/>
      <c r="J26" s="30"/>
      <c r="K26" s="40"/>
    </row>
    <row r="27" spans="2:13" s="4" customFormat="1" ht="28.5" customHeight="1" x14ac:dyDescent="0.3">
      <c r="B27" s="342"/>
      <c r="C27" s="377"/>
      <c r="D27" s="283" t="str">
        <f>IF(C26="","","Número médio de viagens/ano/aluno")</f>
        <v>Número médio de viagens/ano/aluno</v>
      </c>
      <c r="E27" s="106"/>
      <c r="F27" s="394"/>
      <c r="G27" s="370"/>
      <c r="H27" s="379"/>
      <c r="I27" s="30"/>
      <c r="K27" s="40"/>
    </row>
    <row r="28" spans="2:13" s="4" customFormat="1" ht="28.5" customHeight="1" x14ac:dyDescent="0.3">
      <c r="B28" s="342"/>
      <c r="C28" s="377" t="s">
        <v>577</v>
      </c>
      <c r="D28" s="283" t="str">
        <f>IF(C28="","","Número de alunos")</f>
        <v>Número de alunos</v>
      </c>
      <c r="E28" s="106"/>
      <c r="F28" s="394"/>
      <c r="G28" s="370"/>
      <c r="H28" s="379"/>
      <c r="I28" s="30"/>
      <c r="J28" s="30"/>
      <c r="K28" s="40"/>
    </row>
    <row r="29" spans="2:13" s="4" customFormat="1" ht="28.5" customHeight="1" x14ac:dyDescent="0.3">
      <c r="B29" s="342"/>
      <c r="C29" s="377"/>
      <c r="D29" s="283" t="str">
        <f>IF(C28="","","Número médio de viagens/ano/aluno")</f>
        <v>Número médio de viagens/ano/aluno</v>
      </c>
      <c r="E29" s="106"/>
      <c r="F29" s="394"/>
      <c r="G29" s="370"/>
      <c r="H29" s="379"/>
      <c r="I29" s="30"/>
      <c r="K29" s="40"/>
    </row>
    <row r="30" spans="2:13" s="4" customFormat="1" ht="28.5" customHeight="1" x14ac:dyDescent="0.3">
      <c r="B30" s="342"/>
      <c r="C30" s="377" t="s">
        <v>578</v>
      </c>
      <c r="D30" s="283" t="str">
        <f>IF(C30="","","Número de alunos")</f>
        <v>Número de alunos</v>
      </c>
      <c r="E30" s="106"/>
      <c r="F30" s="394"/>
      <c r="G30" s="370"/>
      <c r="H30" s="379"/>
      <c r="I30" s="30"/>
      <c r="J30" s="30"/>
      <c r="K30" s="40"/>
    </row>
    <row r="31" spans="2:13" s="4" customFormat="1" ht="28.5" customHeight="1" x14ac:dyDescent="0.3">
      <c r="B31" s="342"/>
      <c r="C31" s="377"/>
      <c r="D31" s="283" t="str">
        <f>IF(C30="","","Número médio de viagens/ano/aluno")</f>
        <v>Número médio de viagens/ano/aluno</v>
      </c>
      <c r="E31" s="106"/>
      <c r="F31" s="394"/>
      <c r="G31" s="370"/>
      <c r="H31" s="379"/>
      <c r="I31" s="30"/>
      <c r="K31" s="40"/>
    </row>
    <row r="32" spans="2:13" s="4" customFormat="1" ht="28.5" customHeight="1" x14ac:dyDescent="0.3">
      <c r="B32" s="342"/>
      <c r="C32" s="377" t="s">
        <v>579</v>
      </c>
      <c r="D32" s="283" t="str">
        <f>IF(C32="","","Número de alunos")</f>
        <v>Número de alunos</v>
      </c>
      <c r="E32" s="106"/>
      <c r="F32" s="394"/>
      <c r="G32" s="370"/>
      <c r="H32" s="379"/>
      <c r="I32" s="30"/>
      <c r="J32" s="30"/>
      <c r="K32" s="40"/>
    </row>
    <row r="33" spans="2:11" s="4" customFormat="1" ht="28.5" customHeight="1" x14ac:dyDescent="0.3">
      <c r="B33" s="342"/>
      <c r="C33" s="377"/>
      <c r="D33" s="283" t="str">
        <f>IF(C32="","","Número médio de viagens/ano/aluno")</f>
        <v>Número médio de viagens/ano/aluno</v>
      </c>
      <c r="E33" s="106"/>
      <c r="F33" s="394"/>
      <c r="G33" s="370"/>
      <c r="H33" s="379"/>
      <c r="I33" s="30"/>
      <c r="K33" s="40"/>
    </row>
    <row r="34" spans="2:11" s="4" customFormat="1" ht="28.5" customHeight="1" x14ac:dyDescent="0.3">
      <c r="B34" s="342"/>
      <c r="C34" s="377" t="s">
        <v>580</v>
      </c>
      <c r="D34" s="283" t="str">
        <f>IF(C34="","","Número de alunos")</f>
        <v>Número de alunos</v>
      </c>
      <c r="E34" s="106"/>
      <c r="F34" s="394"/>
      <c r="G34" s="370"/>
      <c r="H34" s="379"/>
      <c r="I34" s="30"/>
      <c r="J34" s="30"/>
      <c r="K34" s="40"/>
    </row>
    <row r="35" spans="2:11" s="4" customFormat="1" ht="28.5" customHeight="1" x14ac:dyDescent="0.3">
      <c r="B35" s="342"/>
      <c r="C35" s="377"/>
      <c r="D35" s="283" t="str">
        <f>IF(C34="","","Número médio de viagens/ano/aluno")</f>
        <v>Número médio de viagens/ano/aluno</v>
      </c>
      <c r="E35" s="106"/>
      <c r="F35" s="394"/>
      <c r="G35" s="370"/>
      <c r="H35" s="379"/>
      <c r="I35" s="30"/>
      <c r="K35" s="40"/>
    </row>
    <row r="36" spans="2:11" s="4" customFormat="1" ht="28.5" customHeight="1" x14ac:dyDescent="0.3">
      <c r="B36" s="342"/>
      <c r="C36" s="377" t="s">
        <v>581</v>
      </c>
      <c r="D36" s="283" t="str">
        <f>IF(C36="","","Número de alunos")</f>
        <v>Número de alunos</v>
      </c>
      <c r="E36" s="106"/>
      <c r="F36" s="394"/>
      <c r="G36" s="370"/>
      <c r="H36" s="379"/>
      <c r="I36" s="30"/>
      <c r="J36" s="30"/>
      <c r="K36" s="40"/>
    </row>
    <row r="37" spans="2:11" s="4" customFormat="1" ht="28.5" customHeight="1" x14ac:dyDescent="0.3">
      <c r="B37" s="342"/>
      <c r="C37" s="377"/>
      <c r="D37" s="283" t="str">
        <f>IF(C36="","","Número médio de viagens/ano/aluno")</f>
        <v>Número médio de viagens/ano/aluno</v>
      </c>
      <c r="E37" s="106"/>
      <c r="F37" s="394"/>
      <c r="G37" s="370"/>
      <c r="H37" s="379"/>
      <c r="I37" s="30"/>
      <c r="K37" s="40"/>
    </row>
    <row r="38" spans="2:11" s="4" customFormat="1" ht="28.5" customHeight="1" x14ac:dyDescent="0.3">
      <c r="B38" s="342"/>
      <c r="C38" s="377" t="s">
        <v>582</v>
      </c>
      <c r="D38" s="283" t="str">
        <f>IF(C38="","","Número de alunos")</f>
        <v>Número de alunos</v>
      </c>
      <c r="E38" s="106"/>
      <c r="F38" s="394"/>
      <c r="G38" s="370"/>
      <c r="H38" s="379"/>
      <c r="I38" s="30"/>
      <c r="J38" s="30"/>
      <c r="K38" s="40"/>
    </row>
    <row r="39" spans="2:11" s="4" customFormat="1" ht="28.5" customHeight="1" x14ac:dyDescent="0.3">
      <c r="B39" s="342"/>
      <c r="C39" s="377"/>
      <c r="D39" s="283" t="str">
        <f>IF(C38="","","Número médio de viagens/ano/aluno")</f>
        <v>Número médio de viagens/ano/aluno</v>
      </c>
      <c r="E39" s="106"/>
      <c r="F39" s="394"/>
      <c r="G39" s="370"/>
      <c r="H39" s="379"/>
      <c r="I39" s="30"/>
      <c r="K39" s="40"/>
    </row>
    <row r="40" spans="2:11" s="4" customFormat="1" ht="28.5" customHeight="1" x14ac:dyDescent="0.3">
      <c r="B40" s="342"/>
      <c r="C40" s="377" t="s">
        <v>583</v>
      </c>
      <c r="D40" s="283" t="str">
        <f>IF(C40="","","Número de alunos")</f>
        <v>Número de alunos</v>
      </c>
      <c r="E40" s="106"/>
      <c r="F40" s="394"/>
      <c r="G40" s="370"/>
      <c r="H40" s="379"/>
      <c r="I40" s="30"/>
      <c r="J40" s="30"/>
      <c r="K40" s="40"/>
    </row>
    <row r="41" spans="2:11" s="4" customFormat="1" ht="28.5" customHeight="1" x14ac:dyDescent="0.3">
      <c r="B41" s="342"/>
      <c r="C41" s="377"/>
      <c r="D41" s="283" t="str">
        <f>IF(C40="","","Número médio de viagens/ano/aluno")</f>
        <v>Número médio de viagens/ano/aluno</v>
      </c>
      <c r="E41" s="106"/>
      <c r="F41" s="394"/>
      <c r="G41" s="370"/>
      <c r="H41" s="379"/>
      <c r="I41" s="30"/>
      <c r="K41" s="40"/>
    </row>
    <row r="42" spans="2:11" s="4" customFormat="1" ht="28.5" customHeight="1" x14ac:dyDescent="0.3">
      <c r="B42" s="342"/>
      <c r="C42" s="377" t="s">
        <v>584</v>
      </c>
      <c r="D42" s="283" t="str">
        <f>IF(C42="","","Número de alunos")</f>
        <v>Número de alunos</v>
      </c>
      <c r="E42" s="106"/>
      <c r="F42" s="394"/>
      <c r="G42" s="370"/>
      <c r="H42" s="379"/>
      <c r="I42" s="30"/>
      <c r="J42" s="30"/>
      <c r="K42" s="40"/>
    </row>
    <row r="43" spans="2:11" s="4" customFormat="1" ht="28.5" customHeight="1" x14ac:dyDescent="0.3">
      <c r="B43" s="342"/>
      <c r="C43" s="377"/>
      <c r="D43" s="283" t="str">
        <f>IF(C42="","","Número médio de viagens/ano/aluno")</f>
        <v>Número médio de viagens/ano/aluno</v>
      </c>
      <c r="E43" s="106"/>
      <c r="F43" s="394"/>
      <c r="G43" s="370"/>
      <c r="H43" s="379"/>
      <c r="I43" s="30"/>
      <c r="K43" s="40"/>
    </row>
    <row r="44" spans="2:11" s="4" customFormat="1" ht="28.5" customHeight="1" x14ac:dyDescent="0.3">
      <c r="B44" s="342"/>
      <c r="C44" s="377" t="s">
        <v>585</v>
      </c>
      <c r="D44" s="283" t="str">
        <f>IF(C44="","","Número de alunos")</f>
        <v>Número de alunos</v>
      </c>
      <c r="E44" s="106"/>
      <c r="F44" s="394"/>
      <c r="G44" s="370"/>
      <c r="H44" s="379"/>
      <c r="I44" s="30"/>
      <c r="J44" s="30"/>
      <c r="K44" s="40"/>
    </row>
    <row r="45" spans="2:11" s="4" customFormat="1" ht="28.5" customHeight="1" x14ac:dyDescent="0.3">
      <c r="B45" s="342"/>
      <c r="C45" s="377"/>
      <c r="D45" s="283" t="str">
        <f>IF(C44="","","Número médio de viagens/ano/aluno")</f>
        <v>Número médio de viagens/ano/aluno</v>
      </c>
      <c r="E45" s="106"/>
      <c r="F45" s="394"/>
      <c r="G45" s="370"/>
      <c r="H45" s="379"/>
      <c r="I45" s="30"/>
      <c r="K45" s="40"/>
    </row>
    <row r="46" spans="2:11" s="4" customFormat="1" ht="28.5" customHeight="1" x14ac:dyDescent="0.3">
      <c r="B46" s="342"/>
      <c r="C46" s="377" t="s">
        <v>586</v>
      </c>
      <c r="D46" s="283" t="str">
        <f>IF(C46="","","Número de alunos")</f>
        <v>Número de alunos</v>
      </c>
      <c r="E46" s="106"/>
      <c r="F46" s="394"/>
      <c r="G46" s="370"/>
      <c r="H46" s="379"/>
      <c r="I46" s="30"/>
      <c r="J46" s="30"/>
      <c r="K46" s="40"/>
    </row>
    <row r="47" spans="2:11" s="4" customFormat="1" ht="28.5" customHeight="1" x14ac:dyDescent="0.3">
      <c r="B47" s="342"/>
      <c r="C47" s="378"/>
      <c r="D47" s="284" t="str">
        <f>IF(C46="","","Número médio de viagens/ano/aluno")</f>
        <v>Número médio de viagens/ano/aluno</v>
      </c>
      <c r="E47" s="107"/>
      <c r="F47" s="395"/>
      <c r="G47" s="371"/>
      <c r="H47" s="380"/>
      <c r="I47" s="30"/>
      <c r="K47" s="40"/>
    </row>
    <row r="48" spans="2:11" s="4" customFormat="1" ht="28.5" customHeight="1" x14ac:dyDescent="0.3">
      <c r="B48" s="50"/>
      <c r="C48" s="377" t="s">
        <v>587</v>
      </c>
      <c r="D48" s="283" t="str">
        <f>IF(C48="","","Número de alunos")</f>
        <v>Número de alunos</v>
      </c>
      <c r="E48" s="106"/>
      <c r="F48" s="246"/>
      <c r="G48" s="235"/>
      <c r="H48" s="379"/>
      <c r="I48" s="30"/>
      <c r="J48" s="30"/>
      <c r="K48" s="40"/>
    </row>
    <row r="49" spans="2:13" s="4" customFormat="1" ht="28.5" customHeight="1" x14ac:dyDescent="0.3">
      <c r="B49" s="50"/>
      <c r="C49" s="377"/>
      <c r="D49" s="283" t="str">
        <f>IF(C48="","","Número médio de viagens/ano/aluno")</f>
        <v>Número médio de viagens/ano/aluno</v>
      </c>
      <c r="E49" s="106"/>
      <c r="F49" s="246"/>
      <c r="G49" s="235"/>
      <c r="H49" s="379"/>
      <c r="I49" s="30"/>
      <c r="K49" s="40"/>
    </row>
    <row r="50" spans="2:13" s="4" customFormat="1" ht="28.5" customHeight="1" x14ac:dyDescent="0.3">
      <c r="B50" s="50"/>
      <c r="C50" s="377" t="s">
        <v>588</v>
      </c>
      <c r="D50" s="283" t="str">
        <f>IF(C50="","","Número de alunos")</f>
        <v>Número de alunos</v>
      </c>
      <c r="E50" s="106"/>
      <c r="F50" s="246"/>
      <c r="G50" s="235"/>
      <c r="H50" s="379"/>
      <c r="I50" s="30"/>
      <c r="J50" s="30"/>
      <c r="K50" s="40"/>
    </row>
    <row r="51" spans="2:13" s="4" customFormat="1" ht="28.5" customHeight="1" x14ac:dyDescent="0.3">
      <c r="B51" s="50"/>
      <c r="C51" s="377"/>
      <c r="D51" s="283" t="str">
        <f>IF(C50="","","Número médio de viagens/ano/aluno")</f>
        <v>Número médio de viagens/ano/aluno</v>
      </c>
      <c r="E51" s="106"/>
      <c r="F51" s="246"/>
      <c r="G51" s="235"/>
      <c r="H51" s="379"/>
      <c r="I51" s="30"/>
      <c r="K51" s="40"/>
    </row>
    <row r="52" spans="2:13" s="4" customFormat="1" ht="28.5" customHeight="1" x14ac:dyDescent="0.3">
      <c r="B52" s="50"/>
      <c r="C52" s="377" t="s">
        <v>589</v>
      </c>
      <c r="D52" s="283" t="str">
        <f>IF(C52="","","Número de alunos")</f>
        <v>Número de alunos</v>
      </c>
      <c r="E52" s="106"/>
      <c r="F52" s="246"/>
      <c r="G52" s="235"/>
      <c r="H52" s="379"/>
      <c r="I52" s="30"/>
      <c r="J52" s="30"/>
      <c r="K52" s="40"/>
    </row>
    <row r="53" spans="2:13" s="4" customFormat="1" ht="28.5" customHeight="1" x14ac:dyDescent="0.3">
      <c r="B53" s="50"/>
      <c r="C53" s="377"/>
      <c r="D53" s="283" t="str">
        <f>IF(C52="","","Número médio de viagens/ano/aluno")</f>
        <v>Número médio de viagens/ano/aluno</v>
      </c>
      <c r="E53" s="106"/>
      <c r="F53" s="246"/>
      <c r="G53" s="235"/>
      <c r="H53" s="379"/>
      <c r="I53" s="30"/>
      <c r="K53" s="40"/>
    </row>
    <row r="54" spans="2:13" s="4" customFormat="1" ht="28.5" customHeight="1" x14ac:dyDescent="0.3">
      <c r="B54" s="50"/>
      <c r="C54" s="377" t="s">
        <v>590</v>
      </c>
      <c r="D54" s="283" t="str">
        <f>IF(C54="","","Número de alunos")</f>
        <v>Número de alunos</v>
      </c>
      <c r="E54" s="106"/>
      <c r="F54" s="246"/>
      <c r="G54" s="235"/>
      <c r="H54" s="379"/>
      <c r="I54" s="30"/>
      <c r="J54" s="30"/>
      <c r="K54" s="40"/>
    </row>
    <row r="55" spans="2:13" s="4" customFormat="1" ht="28.5" customHeight="1" x14ac:dyDescent="0.3">
      <c r="B55" s="50"/>
      <c r="C55" s="378"/>
      <c r="D55" s="284" t="str">
        <f>IF(C54="","","Número médio de viagens/ano/aluno")</f>
        <v>Número médio de viagens/ano/aluno</v>
      </c>
      <c r="E55" s="107"/>
      <c r="F55" s="246"/>
      <c r="G55" s="235"/>
      <c r="H55" s="380"/>
      <c r="I55" s="30"/>
      <c r="K55" s="40"/>
    </row>
    <row r="56" spans="2:13" ht="4.5" customHeight="1" x14ac:dyDescent="0.3">
      <c r="E56" s="10"/>
      <c r="F56" s="7"/>
      <c r="G56" s="7"/>
      <c r="J56" s="12"/>
      <c r="K56" s="40"/>
      <c r="M56" s="12"/>
    </row>
    <row r="57" spans="2:13" s="4" customFormat="1" ht="15.75" customHeight="1" x14ac:dyDescent="0.3">
      <c r="B57" s="338" t="s">
        <v>503</v>
      </c>
      <c r="C57" s="311" t="s">
        <v>248</v>
      </c>
      <c r="D57" s="387" t="s">
        <v>249</v>
      </c>
      <c r="E57" s="311" t="s">
        <v>191</v>
      </c>
      <c r="F57" s="311" t="s">
        <v>28</v>
      </c>
      <c r="G57" s="311" t="s">
        <v>29</v>
      </c>
      <c r="H57" s="304" t="s">
        <v>30</v>
      </c>
      <c r="K57" s="40"/>
    </row>
    <row r="58" spans="2:13" s="4" customFormat="1" ht="29.25" customHeight="1" x14ac:dyDescent="0.3">
      <c r="B58" s="339"/>
      <c r="C58" s="312"/>
      <c r="D58" s="388"/>
      <c r="E58" s="312"/>
      <c r="F58" s="312"/>
      <c r="G58" s="312"/>
      <c r="H58" s="305"/>
      <c r="K58" s="40"/>
    </row>
    <row r="59" spans="2:13" s="4" customFormat="1" ht="28.5" customHeight="1" x14ac:dyDescent="0.3">
      <c r="B59" s="342" t="s">
        <v>677</v>
      </c>
      <c r="C59" s="382" t="s">
        <v>591</v>
      </c>
      <c r="D59" s="282" t="str">
        <f>IF(C59="","","Número de alunos")</f>
        <v>Número de alunos</v>
      </c>
      <c r="E59" s="105"/>
      <c r="F59" s="398"/>
      <c r="G59" s="346"/>
      <c r="H59" s="390"/>
      <c r="I59" s="30"/>
      <c r="J59" s="30"/>
      <c r="K59" s="40"/>
    </row>
    <row r="60" spans="2:13" s="4" customFormat="1" ht="28.5" customHeight="1" x14ac:dyDescent="0.3">
      <c r="B60" s="342"/>
      <c r="C60" s="377"/>
      <c r="D60" s="283" t="str">
        <f>IF(C59="","","Número médio de viagens/ano/aluno")</f>
        <v>Número médio de viagens/ano/aluno</v>
      </c>
      <c r="E60" s="106"/>
      <c r="F60" s="398"/>
      <c r="G60" s="346"/>
      <c r="H60" s="379"/>
      <c r="I60" s="30"/>
      <c r="K60" s="40"/>
    </row>
    <row r="61" spans="2:13" s="4" customFormat="1" ht="28.5" customHeight="1" x14ac:dyDescent="0.3">
      <c r="B61" s="342"/>
      <c r="C61" s="377" t="s">
        <v>592</v>
      </c>
      <c r="D61" s="283" t="str">
        <f>IF(C61="","","Número de alunos")</f>
        <v>Número de alunos</v>
      </c>
      <c r="E61" s="106"/>
      <c r="F61" s="398"/>
      <c r="G61" s="346"/>
      <c r="H61" s="379"/>
      <c r="I61" s="30"/>
      <c r="J61" s="30"/>
      <c r="K61" s="40"/>
    </row>
    <row r="62" spans="2:13" s="4" customFormat="1" ht="28.5" customHeight="1" x14ac:dyDescent="0.3">
      <c r="B62" s="342"/>
      <c r="C62" s="377"/>
      <c r="D62" s="283" t="str">
        <f>IF(C61="","","Número médio de viagens/ano/aluno")</f>
        <v>Número médio de viagens/ano/aluno</v>
      </c>
      <c r="E62" s="106"/>
      <c r="F62" s="398"/>
      <c r="G62" s="346"/>
      <c r="H62" s="379"/>
      <c r="I62" s="30"/>
      <c r="K62" s="40"/>
    </row>
    <row r="63" spans="2:13" s="4" customFormat="1" ht="28.5" customHeight="1" x14ac:dyDescent="0.3">
      <c r="B63" s="342"/>
      <c r="C63" s="377" t="s">
        <v>593</v>
      </c>
      <c r="D63" s="283" t="str">
        <f>IF(C63="","","Número de alunos")</f>
        <v>Número de alunos</v>
      </c>
      <c r="E63" s="106"/>
      <c r="F63" s="398"/>
      <c r="G63" s="346"/>
      <c r="H63" s="379"/>
      <c r="I63" s="30"/>
      <c r="J63" s="30"/>
      <c r="K63" s="40"/>
    </row>
    <row r="64" spans="2:13" s="4" customFormat="1" ht="28.5" customHeight="1" x14ac:dyDescent="0.3">
      <c r="B64" s="342"/>
      <c r="C64" s="377"/>
      <c r="D64" s="283" t="str">
        <f>IF(C63="","","Número médio de viagens/ano/aluno")</f>
        <v>Número médio de viagens/ano/aluno</v>
      </c>
      <c r="E64" s="106"/>
      <c r="F64" s="398"/>
      <c r="G64" s="346"/>
      <c r="H64" s="379"/>
      <c r="I64" s="30"/>
      <c r="K64" s="40"/>
    </row>
    <row r="65" spans="2:11" s="4" customFormat="1" ht="28.5" customHeight="1" x14ac:dyDescent="0.3">
      <c r="B65" s="342"/>
      <c r="C65" s="377" t="s">
        <v>594</v>
      </c>
      <c r="D65" s="283" t="str">
        <f>IF(C65="","","Número de alunos")</f>
        <v>Número de alunos</v>
      </c>
      <c r="E65" s="106"/>
      <c r="F65" s="398"/>
      <c r="G65" s="346"/>
      <c r="H65" s="379"/>
      <c r="I65" s="30"/>
      <c r="J65" s="30"/>
      <c r="K65" s="40"/>
    </row>
    <row r="66" spans="2:11" s="4" customFormat="1" ht="28.5" customHeight="1" x14ac:dyDescent="0.3">
      <c r="B66" s="342"/>
      <c r="C66" s="377"/>
      <c r="D66" s="283" t="str">
        <f>IF(C65="","","Número médio de viagens/ano/aluno")</f>
        <v>Número médio de viagens/ano/aluno</v>
      </c>
      <c r="E66" s="106"/>
      <c r="F66" s="398"/>
      <c r="G66" s="346"/>
      <c r="H66" s="379"/>
      <c r="I66" s="30"/>
      <c r="K66" s="40"/>
    </row>
    <row r="67" spans="2:11" s="4" customFormat="1" ht="28.5" customHeight="1" x14ac:dyDescent="0.3">
      <c r="B67" s="342"/>
      <c r="C67" s="377" t="s">
        <v>595</v>
      </c>
      <c r="D67" s="283" t="str">
        <f>IF(C67="","","Número de alunos")</f>
        <v>Número de alunos</v>
      </c>
      <c r="E67" s="106"/>
      <c r="F67" s="398"/>
      <c r="G67" s="346"/>
      <c r="H67" s="379"/>
      <c r="I67" s="30"/>
      <c r="J67" s="30"/>
      <c r="K67" s="40"/>
    </row>
    <row r="68" spans="2:11" s="4" customFormat="1" ht="28.5" customHeight="1" x14ac:dyDescent="0.3">
      <c r="B68" s="342"/>
      <c r="C68" s="377"/>
      <c r="D68" s="283" t="str">
        <f>IF(C67="","","Número médio de viagens/ano/aluno")</f>
        <v>Número médio de viagens/ano/aluno</v>
      </c>
      <c r="E68" s="106"/>
      <c r="F68" s="398"/>
      <c r="G68" s="346"/>
      <c r="H68" s="379"/>
      <c r="I68" s="30"/>
      <c r="K68" s="40"/>
    </row>
    <row r="69" spans="2:11" s="4" customFormat="1" ht="28.5" customHeight="1" x14ac:dyDescent="0.3">
      <c r="B69" s="342"/>
      <c r="C69" s="377" t="s">
        <v>596</v>
      </c>
      <c r="D69" s="283" t="str">
        <f>IF(C69="","","Número de alunos")</f>
        <v>Número de alunos</v>
      </c>
      <c r="E69" s="106"/>
      <c r="F69" s="398"/>
      <c r="G69" s="346"/>
      <c r="H69" s="379"/>
      <c r="I69" s="30"/>
      <c r="J69" s="30"/>
      <c r="K69" s="40"/>
    </row>
    <row r="70" spans="2:11" s="4" customFormat="1" ht="28.5" customHeight="1" x14ac:dyDescent="0.3">
      <c r="B70" s="342"/>
      <c r="C70" s="377"/>
      <c r="D70" s="283" t="str">
        <f>IF(C69="","","Número médio de viagens/ano/aluno")</f>
        <v>Número médio de viagens/ano/aluno</v>
      </c>
      <c r="E70" s="106"/>
      <c r="F70" s="398"/>
      <c r="G70" s="346"/>
      <c r="H70" s="379"/>
      <c r="I70" s="30"/>
      <c r="K70" s="40"/>
    </row>
    <row r="71" spans="2:11" s="4" customFormat="1" ht="28.5" customHeight="1" x14ac:dyDescent="0.3">
      <c r="B71" s="342"/>
      <c r="C71" s="377" t="s">
        <v>597</v>
      </c>
      <c r="D71" s="283" t="str">
        <f>IF(C71="","","Número de alunos")</f>
        <v>Número de alunos</v>
      </c>
      <c r="E71" s="106"/>
      <c r="F71" s="398"/>
      <c r="G71" s="346"/>
      <c r="H71" s="379"/>
      <c r="I71" s="30"/>
      <c r="J71" s="30"/>
      <c r="K71" s="40"/>
    </row>
    <row r="72" spans="2:11" s="4" customFormat="1" ht="28.5" customHeight="1" x14ac:dyDescent="0.3">
      <c r="B72" s="342"/>
      <c r="C72" s="377"/>
      <c r="D72" s="283" t="str">
        <f>IF(C71="","","Número médio de viagens/ano/aluno")</f>
        <v>Número médio de viagens/ano/aluno</v>
      </c>
      <c r="E72" s="106"/>
      <c r="F72" s="398"/>
      <c r="G72" s="346"/>
      <c r="H72" s="379"/>
      <c r="I72" s="30"/>
      <c r="K72" s="40"/>
    </row>
    <row r="73" spans="2:11" s="4" customFormat="1" ht="28.5" customHeight="1" x14ac:dyDescent="0.3">
      <c r="B73" s="342"/>
      <c r="C73" s="377" t="s">
        <v>598</v>
      </c>
      <c r="D73" s="283" t="str">
        <f>IF(C73="","","Número de alunos")</f>
        <v>Número de alunos</v>
      </c>
      <c r="E73" s="106"/>
      <c r="F73" s="398"/>
      <c r="G73" s="346"/>
      <c r="H73" s="379"/>
      <c r="I73" s="30"/>
      <c r="J73" s="30"/>
      <c r="K73" s="40"/>
    </row>
    <row r="74" spans="2:11" s="4" customFormat="1" ht="28.5" customHeight="1" x14ac:dyDescent="0.3">
      <c r="B74" s="342"/>
      <c r="C74" s="377"/>
      <c r="D74" s="283" t="str">
        <f>IF(C73="","","Número médio de viagens/ano/aluno")</f>
        <v>Número médio de viagens/ano/aluno</v>
      </c>
      <c r="E74" s="106"/>
      <c r="F74" s="398"/>
      <c r="G74" s="346"/>
      <c r="H74" s="379"/>
      <c r="I74" s="30"/>
      <c r="K74" s="40"/>
    </row>
    <row r="75" spans="2:11" s="4" customFormat="1" ht="28.5" customHeight="1" x14ac:dyDescent="0.3">
      <c r="B75" s="342"/>
      <c r="C75" s="377" t="s">
        <v>599</v>
      </c>
      <c r="D75" s="283" t="str">
        <f>IF(C75="","","Número de alunos")</f>
        <v>Número de alunos</v>
      </c>
      <c r="E75" s="106"/>
      <c r="F75" s="398"/>
      <c r="G75" s="346"/>
      <c r="H75" s="379"/>
      <c r="I75" s="30"/>
      <c r="J75" s="30"/>
      <c r="K75" s="40"/>
    </row>
    <row r="76" spans="2:11" s="4" customFormat="1" ht="28.5" customHeight="1" x14ac:dyDescent="0.3">
      <c r="B76" s="342"/>
      <c r="C76" s="377"/>
      <c r="D76" s="283" t="str">
        <f>IF(C75="","","Número médio de viagens/ano/aluno")</f>
        <v>Número médio de viagens/ano/aluno</v>
      </c>
      <c r="E76" s="106"/>
      <c r="F76" s="398"/>
      <c r="G76" s="346"/>
      <c r="H76" s="379"/>
      <c r="I76" s="30"/>
      <c r="K76" s="40"/>
    </row>
    <row r="77" spans="2:11" s="4" customFormat="1" ht="28.5" customHeight="1" x14ac:dyDescent="0.3">
      <c r="B77" s="342"/>
      <c r="C77" s="377" t="s">
        <v>600</v>
      </c>
      <c r="D77" s="283" t="str">
        <f>IF(C77="","","Número de alunos")</f>
        <v>Número de alunos</v>
      </c>
      <c r="E77" s="106"/>
      <c r="F77" s="398"/>
      <c r="G77" s="346"/>
      <c r="H77" s="379"/>
      <c r="I77" s="30"/>
      <c r="J77" s="30"/>
      <c r="K77" s="40"/>
    </row>
    <row r="78" spans="2:11" s="4" customFormat="1" ht="28.5" customHeight="1" x14ac:dyDescent="0.3">
      <c r="B78" s="342"/>
      <c r="C78" s="377"/>
      <c r="D78" s="283" t="str">
        <f>IF(C77="","","Número médio de viagens/ano/aluno")</f>
        <v>Número médio de viagens/ano/aluno</v>
      </c>
      <c r="E78" s="106"/>
      <c r="F78" s="398"/>
      <c r="G78" s="346"/>
      <c r="H78" s="379"/>
      <c r="I78" s="30"/>
      <c r="K78" s="40"/>
    </row>
    <row r="79" spans="2:11" s="4" customFormat="1" ht="28.5" customHeight="1" x14ac:dyDescent="0.3">
      <c r="B79" s="342"/>
      <c r="C79" s="377" t="s">
        <v>601</v>
      </c>
      <c r="D79" s="283" t="str">
        <f>IF(C79="","","Número de alunos")</f>
        <v>Número de alunos</v>
      </c>
      <c r="E79" s="106"/>
      <c r="F79" s="398"/>
      <c r="G79" s="346"/>
      <c r="H79" s="379"/>
      <c r="I79" s="30"/>
      <c r="J79" s="30"/>
      <c r="K79" s="40"/>
    </row>
    <row r="80" spans="2:11" s="4" customFormat="1" ht="28.5" customHeight="1" x14ac:dyDescent="0.3">
      <c r="B80" s="342"/>
      <c r="C80" s="378"/>
      <c r="D80" s="284" t="str">
        <f>IF(C79="","","Número médio de viagens/ano/aluno")</f>
        <v>Número médio de viagens/ano/aluno</v>
      </c>
      <c r="E80" s="107"/>
      <c r="F80" s="398"/>
      <c r="G80" s="346"/>
      <c r="H80" s="380"/>
      <c r="I80" s="30"/>
      <c r="K80" s="40"/>
    </row>
    <row r="81" spans="2:11" s="4" customFormat="1" ht="28.5" customHeight="1" x14ac:dyDescent="0.3">
      <c r="B81" s="50"/>
      <c r="C81" s="377" t="s">
        <v>602</v>
      </c>
      <c r="D81" s="283" t="str">
        <f>IF(C81="","","Número de alunos")</f>
        <v>Número de alunos</v>
      </c>
      <c r="E81" s="106"/>
      <c r="F81" s="246"/>
      <c r="G81" s="235"/>
      <c r="H81" s="379"/>
      <c r="I81" s="30"/>
      <c r="J81" s="30"/>
      <c r="K81" s="40"/>
    </row>
    <row r="82" spans="2:11" s="4" customFormat="1" ht="28.5" customHeight="1" x14ac:dyDescent="0.3">
      <c r="B82" s="50"/>
      <c r="C82" s="377"/>
      <c r="D82" s="283" t="str">
        <f>IF(C81="","","Número médio de viagens/ano/aluno")</f>
        <v>Número médio de viagens/ano/aluno</v>
      </c>
      <c r="E82" s="106"/>
      <c r="F82" s="246"/>
      <c r="G82" s="235"/>
      <c r="H82" s="379"/>
      <c r="I82" s="30"/>
      <c r="K82" s="40"/>
    </row>
    <row r="83" spans="2:11" s="4" customFormat="1" ht="28.5" customHeight="1" x14ac:dyDescent="0.3">
      <c r="B83" s="50"/>
      <c r="C83" s="377" t="s">
        <v>603</v>
      </c>
      <c r="D83" s="283" t="str">
        <f>IF(C83="","","Número de alunos")</f>
        <v>Número de alunos</v>
      </c>
      <c r="E83" s="106"/>
      <c r="F83" s="246"/>
      <c r="G83" s="235"/>
      <c r="H83" s="379"/>
      <c r="I83" s="30"/>
      <c r="J83" s="30"/>
      <c r="K83" s="40"/>
    </row>
    <row r="84" spans="2:11" s="4" customFormat="1" ht="28.5" customHeight="1" x14ac:dyDescent="0.3">
      <c r="B84" s="50"/>
      <c r="C84" s="377"/>
      <c r="D84" s="283" t="str">
        <f>IF(C83="","","Número médio de viagens/ano/aluno")</f>
        <v>Número médio de viagens/ano/aluno</v>
      </c>
      <c r="E84" s="106"/>
      <c r="F84" s="246"/>
      <c r="G84" s="235"/>
      <c r="H84" s="379"/>
      <c r="I84" s="30"/>
      <c r="K84" s="40"/>
    </row>
    <row r="85" spans="2:11" s="4" customFormat="1" ht="28.5" customHeight="1" x14ac:dyDescent="0.3">
      <c r="B85" s="50"/>
      <c r="C85" s="377" t="s">
        <v>604</v>
      </c>
      <c r="D85" s="283" t="str">
        <f>IF(C85="","","Número de alunos")</f>
        <v>Número de alunos</v>
      </c>
      <c r="E85" s="106"/>
      <c r="F85" s="246"/>
      <c r="G85" s="235"/>
      <c r="H85" s="379"/>
      <c r="I85" s="30"/>
      <c r="J85" s="30"/>
      <c r="K85" s="40"/>
    </row>
    <row r="86" spans="2:11" s="4" customFormat="1" ht="28.5" customHeight="1" x14ac:dyDescent="0.3">
      <c r="B86" s="50"/>
      <c r="C86" s="377"/>
      <c r="D86" s="283" t="str">
        <f>IF(C85="","","Número médio de viagens/ano/aluno")</f>
        <v>Número médio de viagens/ano/aluno</v>
      </c>
      <c r="E86" s="106"/>
      <c r="F86" s="246"/>
      <c r="G86" s="235"/>
      <c r="H86" s="379"/>
      <c r="I86" s="30"/>
      <c r="K86" s="40"/>
    </row>
    <row r="87" spans="2:11" s="4" customFormat="1" ht="28.5" customHeight="1" x14ac:dyDescent="0.3">
      <c r="B87" s="50"/>
      <c r="C87" s="377" t="s">
        <v>605</v>
      </c>
      <c r="D87" s="283" t="str">
        <f>IF(C87="","","Número de alunos")</f>
        <v>Número de alunos</v>
      </c>
      <c r="E87" s="106"/>
      <c r="F87" s="246"/>
      <c r="G87" s="235"/>
      <c r="H87" s="379"/>
      <c r="I87" s="30"/>
      <c r="J87" s="30"/>
      <c r="K87" s="40"/>
    </row>
    <row r="88" spans="2:11" s="4" customFormat="1" ht="28.5" customHeight="1" x14ac:dyDescent="0.3">
      <c r="B88" s="50"/>
      <c r="C88" s="377"/>
      <c r="D88" s="283" t="str">
        <f>IF(C87="","","Número médio de viagens/ano/aluno")</f>
        <v>Número médio de viagens/ano/aluno</v>
      </c>
      <c r="E88" s="106"/>
      <c r="F88" s="246"/>
      <c r="G88" s="235"/>
      <c r="H88" s="379"/>
      <c r="I88" s="30"/>
      <c r="K88" s="40"/>
    </row>
    <row r="89" spans="2:11" s="4" customFormat="1" ht="28.5" customHeight="1" x14ac:dyDescent="0.3">
      <c r="B89" s="50"/>
      <c r="C89" s="377" t="s">
        <v>606</v>
      </c>
      <c r="D89" s="283" t="str">
        <f>IF(C89="","","Número de alunos")</f>
        <v>Número de alunos</v>
      </c>
      <c r="E89" s="106"/>
      <c r="F89" s="246"/>
      <c r="G89" s="235"/>
      <c r="H89" s="379"/>
      <c r="I89" s="30"/>
      <c r="J89" s="30"/>
      <c r="K89" s="40"/>
    </row>
    <row r="90" spans="2:11" s="4" customFormat="1" ht="28.5" customHeight="1" x14ac:dyDescent="0.3">
      <c r="B90" s="50"/>
      <c r="C90" s="377"/>
      <c r="D90" s="283" t="str">
        <f>IF(C89="","","Número médio de viagens/ano/aluno")</f>
        <v>Número médio de viagens/ano/aluno</v>
      </c>
      <c r="E90" s="106"/>
      <c r="F90" s="246"/>
      <c r="G90" s="235"/>
      <c r="H90" s="379"/>
      <c r="I90" s="30"/>
      <c r="K90" s="40"/>
    </row>
    <row r="91" spans="2:11" s="4" customFormat="1" ht="28.5" customHeight="1" x14ac:dyDescent="0.3">
      <c r="B91" s="50"/>
      <c r="C91" s="377" t="s">
        <v>607</v>
      </c>
      <c r="D91" s="283" t="str">
        <f>IF(C91="","","Número de alunos")</f>
        <v>Número de alunos</v>
      </c>
      <c r="E91" s="106"/>
      <c r="F91" s="246"/>
      <c r="G91" s="235"/>
      <c r="H91" s="379"/>
      <c r="I91" s="30"/>
      <c r="J91" s="30"/>
      <c r="K91" s="40"/>
    </row>
    <row r="92" spans="2:11" s="4" customFormat="1" ht="28.5" customHeight="1" x14ac:dyDescent="0.3">
      <c r="B92" s="50"/>
      <c r="C92" s="377"/>
      <c r="D92" s="283" t="str">
        <f>IF(C91="","","Número médio de viagens/ano/aluno")</f>
        <v>Número médio de viagens/ano/aluno</v>
      </c>
      <c r="E92" s="106"/>
      <c r="F92" s="246"/>
      <c r="G92" s="235"/>
      <c r="H92" s="379"/>
      <c r="I92" s="30"/>
      <c r="K92" s="40"/>
    </row>
    <row r="93" spans="2:11" s="4" customFormat="1" ht="28.5" customHeight="1" x14ac:dyDescent="0.3">
      <c r="B93" s="50"/>
      <c r="C93" s="377" t="s">
        <v>608</v>
      </c>
      <c r="D93" s="283" t="str">
        <f>IF(C93="","","Número de alunos")</f>
        <v>Número de alunos</v>
      </c>
      <c r="E93" s="106"/>
      <c r="F93" s="246"/>
      <c r="G93" s="235"/>
      <c r="H93" s="379"/>
      <c r="I93" s="30"/>
      <c r="J93" s="30"/>
      <c r="K93" s="40"/>
    </row>
    <row r="94" spans="2:11" s="4" customFormat="1" ht="28.5" customHeight="1" x14ac:dyDescent="0.3">
      <c r="B94" s="50"/>
      <c r="C94" s="377"/>
      <c r="D94" s="283" t="str">
        <f>IF(C93="","","Número médio de viagens/ano/aluno")</f>
        <v>Número médio de viagens/ano/aluno</v>
      </c>
      <c r="E94" s="106"/>
      <c r="F94" s="246"/>
      <c r="G94" s="235"/>
      <c r="H94" s="379"/>
      <c r="I94" s="30"/>
      <c r="K94" s="40"/>
    </row>
    <row r="95" spans="2:11" s="4" customFormat="1" ht="28.5" customHeight="1" x14ac:dyDescent="0.3">
      <c r="B95" s="50"/>
      <c r="C95" s="377" t="s">
        <v>609</v>
      </c>
      <c r="D95" s="283" t="str">
        <f>IF(C95="","","Número de alunos")</f>
        <v>Número de alunos</v>
      </c>
      <c r="E95" s="106"/>
      <c r="F95" s="246"/>
      <c r="G95" s="235"/>
      <c r="H95" s="379"/>
      <c r="I95" s="30"/>
      <c r="J95" s="30"/>
      <c r="K95" s="40"/>
    </row>
    <row r="96" spans="2:11" s="4" customFormat="1" ht="28.5" customHeight="1" x14ac:dyDescent="0.3">
      <c r="B96" s="50"/>
      <c r="C96" s="378"/>
      <c r="D96" s="284" t="str">
        <f>IF(C95="","","Número médio de viagens/ano/aluno")</f>
        <v>Número médio de viagens/ano/aluno</v>
      </c>
      <c r="E96" s="107"/>
      <c r="F96" s="246"/>
      <c r="G96" s="235"/>
      <c r="H96" s="380"/>
      <c r="I96" s="30"/>
      <c r="K96" s="40"/>
    </row>
    <row r="97" spans="2:13" ht="4.5" customHeight="1" x14ac:dyDescent="0.3">
      <c r="E97" s="10"/>
      <c r="F97" s="7"/>
      <c r="G97" s="7"/>
      <c r="J97" s="30"/>
      <c r="K97" s="40"/>
      <c r="M97" s="12"/>
    </row>
    <row r="98" spans="2:13" s="4" customFormat="1" ht="15.75" customHeight="1" x14ac:dyDescent="0.3">
      <c r="B98" s="338" t="s">
        <v>504</v>
      </c>
      <c r="C98" s="311" t="s">
        <v>248</v>
      </c>
      <c r="D98" s="387" t="s">
        <v>249</v>
      </c>
      <c r="E98" s="311" t="s">
        <v>191</v>
      </c>
      <c r="F98" s="311" t="s">
        <v>28</v>
      </c>
      <c r="G98" s="311" t="s">
        <v>29</v>
      </c>
      <c r="H98" s="304" t="s">
        <v>30</v>
      </c>
      <c r="K98" s="40"/>
    </row>
    <row r="99" spans="2:13" s="4" customFormat="1" ht="29.25" customHeight="1" x14ac:dyDescent="0.3">
      <c r="B99" s="339"/>
      <c r="C99" s="312"/>
      <c r="D99" s="388"/>
      <c r="E99" s="312"/>
      <c r="F99" s="312"/>
      <c r="G99" s="312"/>
      <c r="H99" s="305"/>
      <c r="K99" s="40"/>
    </row>
    <row r="100" spans="2:13" s="4" customFormat="1" ht="28.5" customHeight="1" x14ac:dyDescent="0.3">
      <c r="B100" s="342" t="s">
        <v>678</v>
      </c>
      <c r="C100" s="397" t="s">
        <v>610</v>
      </c>
      <c r="D100" s="282" t="str">
        <f>IF(C100="","","Número de alunos")</f>
        <v>Número de alunos</v>
      </c>
      <c r="E100" s="105"/>
      <c r="F100" s="398"/>
      <c r="G100" s="346"/>
      <c r="H100" s="390"/>
      <c r="I100" s="30"/>
      <c r="J100" s="30"/>
      <c r="K100" s="40"/>
    </row>
    <row r="101" spans="2:13" s="4" customFormat="1" ht="28.5" customHeight="1" x14ac:dyDescent="0.3">
      <c r="B101" s="342"/>
      <c r="C101" s="381"/>
      <c r="D101" s="283" t="str">
        <f>IF(C100="","","Número médio de viagens/ano/aluno")</f>
        <v>Número médio de viagens/ano/aluno</v>
      </c>
      <c r="E101" s="106"/>
      <c r="F101" s="398"/>
      <c r="G101" s="346"/>
      <c r="H101" s="379"/>
      <c r="I101" s="30"/>
      <c r="K101" s="40"/>
    </row>
    <row r="102" spans="2:13" s="4" customFormat="1" ht="28.5" customHeight="1" x14ac:dyDescent="0.3">
      <c r="B102" s="342"/>
      <c r="C102" s="381" t="s">
        <v>611</v>
      </c>
      <c r="D102" s="283" t="str">
        <f>IF(C102="","","Número de alunos")</f>
        <v>Número de alunos</v>
      </c>
      <c r="E102" s="106"/>
      <c r="F102" s="398"/>
      <c r="G102" s="346"/>
      <c r="H102" s="379"/>
      <c r="I102" s="30"/>
      <c r="J102" s="30"/>
      <c r="K102" s="40"/>
    </row>
    <row r="103" spans="2:13" s="4" customFormat="1" ht="28.5" customHeight="1" x14ac:dyDescent="0.3">
      <c r="B103" s="342"/>
      <c r="C103" s="381"/>
      <c r="D103" s="283" t="str">
        <f>IF(C102="","","Número médio de viagens/ano/aluno")</f>
        <v>Número médio de viagens/ano/aluno</v>
      </c>
      <c r="E103" s="106"/>
      <c r="F103" s="398"/>
      <c r="G103" s="346"/>
      <c r="H103" s="379"/>
      <c r="I103" s="30"/>
      <c r="K103" s="40"/>
    </row>
    <row r="104" spans="2:13" s="4" customFormat="1" ht="28.5" customHeight="1" x14ac:dyDescent="0.3">
      <c r="B104" s="342"/>
      <c r="C104" s="381" t="s">
        <v>612</v>
      </c>
      <c r="D104" s="283" t="str">
        <f>IF(C104="","","Número de alunos")</f>
        <v>Número de alunos</v>
      </c>
      <c r="E104" s="106"/>
      <c r="F104" s="398"/>
      <c r="G104" s="346"/>
      <c r="H104" s="379"/>
      <c r="I104" s="30"/>
      <c r="J104" s="30"/>
      <c r="K104" s="40"/>
    </row>
    <row r="105" spans="2:13" s="4" customFormat="1" ht="28.5" customHeight="1" x14ac:dyDescent="0.3">
      <c r="B105" s="342"/>
      <c r="C105" s="381"/>
      <c r="D105" s="283" t="str">
        <f>IF(C104="","","Número médio de viagens/ano/aluno")</f>
        <v>Número médio de viagens/ano/aluno</v>
      </c>
      <c r="E105" s="106"/>
      <c r="F105" s="398"/>
      <c r="G105" s="346"/>
      <c r="H105" s="379"/>
      <c r="I105" s="30"/>
      <c r="K105" s="40"/>
    </row>
    <row r="106" spans="2:13" s="4" customFormat="1" ht="28.5" customHeight="1" x14ac:dyDescent="0.3">
      <c r="B106" s="342"/>
      <c r="C106" s="381" t="s">
        <v>613</v>
      </c>
      <c r="D106" s="283" t="str">
        <f>IF(C106="","","Número de alunos")</f>
        <v>Número de alunos</v>
      </c>
      <c r="E106" s="106"/>
      <c r="F106" s="398"/>
      <c r="G106" s="346"/>
      <c r="H106" s="379"/>
      <c r="I106" s="30"/>
      <c r="J106" s="30"/>
      <c r="K106" s="40"/>
    </row>
    <row r="107" spans="2:13" s="4" customFormat="1" ht="28.5" customHeight="1" x14ac:dyDescent="0.3">
      <c r="B107" s="342"/>
      <c r="C107" s="381"/>
      <c r="D107" s="283" t="str">
        <f>IF(C106="","","Número médio de viagens/ano/aluno")</f>
        <v>Número médio de viagens/ano/aluno</v>
      </c>
      <c r="E107" s="106"/>
      <c r="F107" s="398"/>
      <c r="G107" s="346"/>
      <c r="H107" s="379"/>
      <c r="I107" s="30"/>
      <c r="K107" s="40"/>
    </row>
    <row r="108" spans="2:13" s="4" customFormat="1" ht="28.5" customHeight="1" x14ac:dyDescent="0.3">
      <c r="B108" s="342"/>
      <c r="C108" s="381" t="s">
        <v>614</v>
      </c>
      <c r="D108" s="283" t="str">
        <f>IF(C108="","","Número de alunos")</f>
        <v>Número de alunos</v>
      </c>
      <c r="E108" s="106"/>
      <c r="F108" s="398"/>
      <c r="G108" s="346"/>
      <c r="H108" s="379"/>
      <c r="I108" s="30"/>
      <c r="J108" s="30"/>
      <c r="K108" s="40"/>
    </row>
    <row r="109" spans="2:13" s="4" customFormat="1" ht="28.5" customHeight="1" x14ac:dyDescent="0.3">
      <c r="B109" s="342"/>
      <c r="C109" s="381"/>
      <c r="D109" s="283" t="str">
        <f>IF(C108="","","Número médio de viagens/ano/aluno")</f>
        <v>Número médio de viagens/ano/aluno</v>
      </c>
      <c r="E109" s="106"/>
      <c r="F109" s="398"/>
      <c r="G109" s="346"/>
      <c r="H109" s="379"/>
      <c r="I109" s="30"/>
      <c r="K109" s="40"/>
    </row>
    <row r="110" spans="2:13" s="4" customFormat="1" ht="28.5" customHeight="1" x14ac:dyDescent="0.3">
      <c r="B110" s="342"/>
      <c r="C110" s="381" t="s">
        <v>615</v>
      </c>
      <c r="D110" s="283" t="str">
        <f>IF(C110="","","Número de alunos")</f>
        <v>Número de alunos</v>
      </c>
      <c r="E110" s="106"/>
      <c r="F110" s="398"/>
      <c r="G110" s="346"/>
      <c r="H110" s="379"/>
      <c r="I110" s="30"/>
      <c r="J110" s="30"/>
      <c r="K110" s="40"/>
    </row>
    <row r="111" spans="2:13" s="4" customFormat="1" ht="28.5" customHeight="1" x14ac:dyDescent="0.3">
      <c r="B111" s="342"/>
      <c r="C111" s="381"/>
      <c r="D111" s="283" t="str">
        <f>IF(C110="","","Número médio de viagens/ano/aluno")</f>
        <v>Número médio de viagens/ano/aluno</v>
      </c>
      <c r="E111" s="106"/>
      <c r="F111" s="398"/>
      <c r="G111" s="346"/>
      <c r="H111" s="379"/>
      <c r="I111" s="30"/>
      <c r="K111" s="40"/>
    </row>
    <row r="112" spans="2:13" s="4" customFormat="1" ht="28.5" customHeight="1" x14ac:dyDescent="0.3">
      <c r="B112" s="342"/>
      <c r="C112" s="381" t="s">
        <v>616</v>
      </c>
      <c r="D112" s="283" t="str">
        <f>IF(C112="","","Número de alunos")</f>
        <v>Número de alunos</v>
      </c>
      <c r="E112" s="106"/>
      <c r="F112" s="398"/>
      <c r="G112" s="346"/>
      <c r="H112" s="379"/>
      <c r="I112" s="30"/>
      <c r="J112" s="30"/>
      <c r="K112" s="40"/>
    </row>
    <row r="113" spans="2:12" s="4" customFormat="1" ht="28.5" customHeight="1" x14ac:dyDescent="0.3">
      <c r="B113" s="342"/>
      <c r="C113" s="381"/>
      <c r="D113" s="283" t="str">
        <f>IF(C112="","","Número médio de viagens/ano/aluno")</f>
        <v>Número médio de viagens/ano/aluno</v>
      </c>
      <c r="E113" s="106"/>
      <c r="F113" s="398"/>
      <c r="G113" s="346"/>
      <c r="H113" s="379"/>
      <c r="I113" s="30"/>
      <c r="K113" s="40"/>
    </row>
    <row r="114" spans="2:12" s="4" customFormat="1" ht="28.5" customHeight="1" x14ac:dyDescent="0.3">
      <c r="B114" s="342"/>
      <c r="C114" s="381" t="s">
        <v>617</v>
      </c>
      <c r="D114" s="283" t="str">
        <f>IF(C114="","","Número de alunos")</f>
        <v>Número de alunos</v>
      </c>
      <c r="E114" s="106"/>
      <c r="F114" s="398"/>
      <c r="G114" s="346"/>
      <c r="H114" s="379"/>
      <c r="I114" s="30"/>
      <c r="J114" s="30"/>
      <c r="K114" s="40"/>
    </row>
    <row r="115" spans="2:12" s="4" customFormat="1" ht="28.5" customHeight="1" x14ac:dyDescent="0.3">
      <c r="B115" s="342"/>
      <c r="C115" s="399"/>
      <c r="D115" s="284" t="str">
        <f>IF(C114="","","Número médio de viagens/ano/aluno")</f>
        <v>Número médio de viagens/ano/aluno</v>
      </c>
      <c r="E115" s="107"/>
      <c r="F115" s="398"/>
      <c r="G115" s="346"/>
      <c r="H115" s="380"/>
      <c r="I115" s="30"/>
      <c r="K115" s="40"/>
    </row>
    <row r="116" spans="2:12" x14ac:dyDescent="0.3">
      <c r="L116" s="30"/>
    </row>
    <row r="117" spans="2:12" x14ac:dyDescent="0.3">
      <c r="L117" s="4"/>
    </row>
    <row r="296" spans="1:13" hidden="1" x14ac:dyDescent="0.3"/>
    <row r="297" spans="1:13" hidden="1" x14ac:dyDescent="0.3"/>
    <row r="298" spans="1:13" s="5" customFormat="1" hidden="1" x14ac:dyDescent="0.3">
      <c r="A298" s="12"/>
      <c r="C298" s="5" t="s">
        <v>250</v>
      </c>
      <c r="D298" s="231" t="s">
        <v>251</v>
      </c>
      <c r="H298" s="7" t="s">
        <v>252</v>
      </c>
      <c r="I298" s="13" t="s">
        <v>253</v>
      </c>
      <c r="J298" s="7"/>
      <c r="K298" s="7"/>
      <c r="L298" s="12"/>
      <c r="M298" s="126"/>
    </row>
    <row r="299" spans="1:13" s="5" customFormat="1" hidden="1" x14ac:dyDescent="0.3">
      <c r="A299" s="12"/>
      <c r="C299" s="5" t="s">
        <v>254</v>
      </c>
      <c r="D299" s="231" t="s">
        <v>255</v>
      </c>
      <c r="H299" s="7" t="s">
        <v>256</v>
      </c>
      <c r="I299" s="13" t="s">
        <v>257</v>
      </c>
      <c r="J299" s="7"/>
      <c r="K299" s="7"/>
      <c r="L299" s="12"/>
      <c r="M299" s="126"/>
    </row>
    <row r="300" spans="1:13" hidden="1" x14ac:dyDescent="0.3">
      <c r="D300" s="231" t="s">
        <v>259</v>
      </c>
      <c r="I300" s="13" t="s">
        <v>260</v>
      </c>
    </row>
    <row r="301" spans="1:13" hidden="1" x14ac:dyDescent="0.3">
      <c r="D301" s="231" t="s">
        <v>261</v>
      </c>
      <c r="I301" s="13" t="s">
        <v>262</v>
      </c>
    </row>
    <row r="302" spans="1:13" hidden="1" x14ac:dyDescent="0.3">
      <c r="D302" s="231" t="s">
        <v>263</v>
      </c>
      <c r="I302" s="13" t="s">
        <v>264</v>
      </c>
    </row>
    <row r="303" spans="1:13" hidden="1" x14ac:dyDescent="0.3">
      <c r="D303" s="231" t="s">
        <v>265</v>
      </c>
      <c r="I303" s="13" t="s">
        <v>266</v>
      </c>
    </row>
    <row r="304" spans="1:13" hidden="1" x14ac:dyDescent="0.3">
      <c r="D304" s="231" t="s">
        <v>267</v>
      </c>
      <c r="I304" s="13" t="s">
        <v>268</v>
      </c>
    </row>
    <row r="305" spans="4:9" hidden="1" x14ac:dyDescent="0.3">
      <c r="D305" s="231" t="s">
        <v>269</v>
      </c>
      <c r="I305" s="13" t="s">
        <v>270</v>
      </c>
    </row>
    <row r="306" spans="4:9" hidden="1" x14ac:dyDescent="0.3">
      <c r="D306" s="231" t="s">
        <v>271</v>
      </c>
      <c r="I306" s="13" t="s">
        <v>272</v>
      </c>
    </row>
    <row r="307" spans="4:9" hidden="1" x14ac:dyDescent="0.3">
      <c r="D307" s="231" t="s">
        <v>273</v>
      </c>
      <c r="I307" s="13" t="s">
        <v>274</v>
      </c>
    </row>
    <row r="308" spans="4:9" hidden="1" x14ac:dyDescent="0.3">
      <c r="D308" s="231" t="s">
        <v>275</v>
      </c>
      <c r="I308" s="13" t="s">
        <v>276</v>
      </c>
    </row>
    <row r="309" spans="4:9" hidden="1" x14ac:dyDescent="0.3">
      <c r="D309" s="231" t="s">
        <v>277</v>
      </c>
      <c r="I309" s="13" t="s">
        <v>278</v>
      </c>
    </row>
    <row r="310" spans="4:9" hidden="1" x14ac:dyDescent="0.3">
      <c r="D310" s="231" t="s">
        <v>279</v>
      </c>
      <c r="I310" s="13" t="s">
        <v>280</v>
      </c>
    </row>
    <row r="311" spans="4:9" hidden="1" x14ac:dyDescent="0.3">
      <c r="D311" s="231" t="s">
        <v>281</v>
      </c>
      <c r="I311" s="13" t="s">
        <v>282</v>
      </c>
    </row>
    <row r="312" spans="4:9" hidden="1" x14ac:dyDescent="0.3">
      <c r="D312" s="231" t="s">
        <v>283</v>
      </c>
      <c r="I312" s="13" t="s">
        <v>284</v>
      </c>
    </row>
    <row r="313" spans="4:9" hidden="1" x14ac:dyDescent="0.3">
      <c r="D313" s="231" t="s">
        <v>285</v>
      </c>
      <c r="I313" s="13" t="s">
        <v>286</v>
      </c>
    </row>
    <row r="314" spans="4:9" hidden="1" x14ac:dyDescent="0.3">
      <c r="D314" s="231" t="s">
        <v>287</v>
      </c>
      <c r="I314" s="13" t="s">
        <v>288</v>
      </c>
    </row>
    <row r="315" spans="4:9" hidden="1" x14ac:dyDescent="0.3">
      <c r="D315" s="231" t="s">
        <v>289</v>
      </c>
      <c r="I315" s="13" t="s">
        <v>290</v>
      </c>
    </row>
    <row r="316" spans="4:9" hidden="1" x14ac:dyDescent="0.3">
      <c r="D316" s="231" t="s">
        <v>291</v>
      </c>
    </row>
    <row r="317" spans="4:9" hidden="1" x14ac:dyDescent="0.3">
      <c r="D317" s="231" t="s">
        <v>292</v>
      </c>
    </row>
    <row r="318" spans="4:9" hidden="1" x14ac:dyDescent="0.3">
      <c r="D318" s="231" t="s">
        <v>293</v>
      </c>
    </row>
    <row r="319" spans="4:9" hidden="1" x14ac:dyDescent="0.3">
      <c r="D319" s="231" t="s">
        <v>294</v>
      </c>
    </row>
    <row r="320" spans="4:9" hidden="1" x14ac:dyDescent="0.3">
      <c r="D320" s="231" t="s">
        <v>295</v>
      </c>
    </row>
    <row r="321" spans="4:4" hidden="1" x14ac:dyDescent="0.3">
      <c r="D321" s="231" t="s">
        <v>296</v>
      </c>
    </row>
    <row r="322" spans="4:4" hidden="1" x14ac:dyDescent="0.3">
      <c r="D322" s="231" t="s">
        <v>297</v>
      </c>
    </row>
    <row r="323" spans="4:4" hidden="1" x14ac:dyDescent="0.3">
      <c r="D323" s="231" t="s">
        <v>298</v>
      </c>
    </row>
    <row r="324" spans="4:4" hidden="1" x14ac:dyDescent="0.3">
      <c r="D324" s="231" t="s">
        <v>299</v>
      </c>
    </row>
    <row r="325" spans="4:4" hidden="1" x14ac:dyDescent="0.3"/>
    <row r="326" spans="4:4" hidden="1" x14ac:dyDescent="0.3"/>
    <row r="327" spans="4:4" hidden="1" x14ac:dyDescent="0.3"/>
    <row r="328" spans="4:4" hidden="1" x14ac:dyDescent="0.3"/>
    <row r="329" spans="4:4" hidden="1" x14ac:dyDescent="0.3"/>
  </sheetData>
  <sheetProtection algorithmName="SHA-512" hashValue="yuZyes7zxBQhEGIxrf+qEKfc/2s3Z3CkwomNuybKR5zmBFTIXw44WbJN1xpoK/QqC2DCn6YSfzWWCxYxsHD8cA==" saltValue="S9Tq1RMcMXsoBuzGRvR3pA==" spinCount="100000" sheet="1" selectLockedCells="1"/>
  <mergeCells count="136">
    <mergeCell ref="H110:H111"/>
    <mergeCell ref="H112:H113"/>
    <mergeCell ref="C30:C31"/>
    <mergeCell ref="H30:H31"/>
    <mergeCell ref="C32:C33"/>
    <mergeCell ref="H32:H33"/>
    <mergeCell ref="C34:C35"/>
    <mergeCell ref="H34:H35"/>
    <mergeCell ref="C36:C37"/>
    <mergeCell ref="H36:H37"/>
    <mergeCell ref="G59:G80"/>
    <mergeCell ref="G100:G115"/>
    <mergeCell ref="C57:C58"/>
    <mergeCell ref="C98:C99"/>
    <mergeCell ref="H100:H101"/>
    <mergeCell ref="H102:H103"/>
    <mergeCell ref="H104:H105"/>
    <mergeCell ref="H114:H115"/>
    <mergeCell ref="F59:F80"/>
    <mergeCell ref="F100:F115"/>
    <mergeCell ref="C104:C105"/>
    <mergeCell ref="C114:C115"/>
    <mergeCell ref="H46:H47"/>
    <mergeCell ref="H59:H60"/>
    <mergeCell ref="C100:C101"/>
    <mergeCell ref="C102:C103"/>
    <mergeCell ref="C61:C62"/>
    <mergeCell ref="C63:C64"/>
    <mergeCell ref="C65:C66"/>
    <mergeCell ref="C71:C72"/>
    <mergeCell ref="C73:C74"/>
    <mergeCell ref="H98:H99"/>
    <mergeCell ref="H71:H72"/>
    <mergeCell ref="H73:H74"/>
    <mergeCell ref="H75:H76"/>
    <mergeCell ref="H77:H78"/>
    <mergeCell ref="H79:H80"/>
    <mergeCell ref="H67:H68"/>
    <mergeCell ref="C69:C70"/>
    <mergeCell ref="H69:H70"/>
    <mergeCell ref="G98:G99"/>
    <mergeCell ref="B100:B115"/>
    <mergeCell ref="B18:B19"/>
    <mergeCell ref="D18:D19"/>
    <mergeCell ref="F18:F19"/>
    <mergeCell ref="C112:C113"/>
    <mergeCell ref="C110:C111"/>
    <mergeCell ref="B57:B58"/>
    <mergeCell ref="D57:D58"/>
    <mergeCell ref="F57:F58"/>
    <mergeCell ref="B20:B47"/>
    <mergeCell ref="F20:F47"/>
    <mergeCell ref="B98:B99"/>
    <mergeCell ref="C20:C21"/>
    <mergeCell ref="C22:C23"/>
    <mergeCell ref="C24:C25"/>
    <mergeCell ref="C26:C27"/>
    <mergeCell ref="C28:C29"/>
    <mergeCell ref="D98:D99"/>
    <mergeCell ref="F98:F99"/>
    <mergeCell ref="C67:C68"/>
    <mergeCell ref="E98:E99"/>
    <mergeCell ref="B59:B80"/>
    <mergeCell ref="C38:C39"/>
    <mergeCell ref="C40:C41"/>
    <mergeCell ref="B11:B12"/>
    <mergeCell ref="F11:F12"/>
    <mergeCell ref="B13:B16"/>
    <mergeCell ref="C13:C14"/>
    <mergeCell ref="C15:C16"/>
    <mergeCell ref="F15:F16"/>
    <mergeCell ref="C11:C12"/>
    <mergeCell ref="E18:E19"/>
    <mergeCell ref="C18:C19"/>
    <mergeCell ref="F13:F14"/>
    <mergeCell ref="G13:G14"/>
    <mergeCell ref="H13:H14"/>
    <mergeCell ref="D11:D12"/>
    <mergeCell ref="E11:E12"/>
    <mergeCell ref="G11:G12"/>
    <mergeCell ref="H11:H12"/>
    <mergeCell ref="G18:G19"/>
    <mergeCell ref="H18:H19"/>
    <mergeCell ref="G57:G58"/>
    <mergeCell ref="H57:H58"/>
    <mergeCell ref="G20:G47"/>
    <mergeCell ref="H20:H21"/>
    <mergeCell ref="H22:H23"/>
    <mergeCell ref="H24:H25"/>
    <mergeCell ref="H26:H27"/>
    <mergeCell ref="H28:H29"/>
    <mergeCell ref="H38:H39"/>
    <mergeCell ref="H40:H41"/>
    <mergeCell ref="H42:H43"/>
    <mergeCell ref="H44:H45"/>
    <mergeCell ref="H15:H16"/>
    <mergeCell ref="H52:H53"/>
    <mergeCell ref="C54:C55"/>
    <mergeCell ref="H54:H55"/>
    <mergeCell ref="C81:C82"/>
    <mergeCell ref="H81:H82"/>
    <mergeCell ref="E57:E58"/>
    <mergeCell ref="C42:C43"/>
    <mergeCell ref="C44:C45"/>
    <mergeCell ref="C46:C47"/>
    <mergeCell ref="C59:C60"/>
    <mergeCell ref="H61:H62"/>
    <mergeCell ref="H63:H64"/>
    <mergeCell ref="H65:H66"/>
    <mergeCell ref="C75:C76"/>
    <mergeCell ref="C77:C78"/>
    <mergeCell ref="C79:C80"/>
    <mergeCell ref="C7:F7"/>
    <mergeCell ref="C95:C96"/>
    <mergeCell ref="H95:H96"/>
    <mergeCell ref="C89:C90"/>
    <mergeCell ref="H89:H90"/>
    <mergeCell ref="C106:C107"/>
    <mergeCell ref="H106:H107"/>
    <mergeCell ref="C108:C109"/>
    <mergeCell ref="H108:H109"/>
    <mergeCell ref="H83:H84"/>
    <mergeCell ref="C85:C86"/>
    <mergeCell ref="H85:H86"/>
    <mergeCell ref="C87:C88"/>
    <mergeCell ref="H87:H88"/>
    <mergeCell ref="C91:C92"/>
    <mergeCell ref="H91:H92"/>
    <mergeCell ref="C93:C94"/>
    <mergeCell ref="H93:H94"/>
    <mergeCell ref="C83:C84"/>
    <mergeCell ref="C48:C49"/>
    <mergeCell ref="H48:H49"/>
    <mergeCell ref="C50:C51"/>
    <mergeCell ref="H50:H51"/>
    <mergeCell ref="C52:C53"/>
  </mergeCells>
  <phoneticPr fontId="6" type="noConversion"/>
  <conditionalFormatting sqref="I13:J115">
    <cfRule type="containsText" dxfId="17" priority="244" operator="containsText" text="Preencha">
      <formula>NOT(ISERROR(SEARCH("Preencha",I13)))</formula>
    </cfRule>
  </conditionalFormatting>
  <dataValidations count="6">
    <dataValidation allowBlank="1" showErrorMessage="1" promptTitle="asdfadsfasdfasfd" prompt="asdfdfadsfasfdasdfsf_x000a_asdfadsfasdfasfdasfd_x000a_asdfasdfasdfasdfasdf" sqref="D20:D55 D100:D115 D59:D96 D13:D16" xr:uid="{68573E67-BE2C-46BB-A600-6BB0ACC81B7D}"/>
    <dataValidation type="whole" operator="greaterThan" allowBlank="1" showInputMessage="1" showErrorMessage="1" sqref="E15 E106 E108 E89 E83 E81 E93 E91 E87 E85 E95 E52 E50 E48 E54 E110 E69 E67 E114 E112 E104 E102 E100 E77 E75 E73 E71 E65 E63 E61 E59 E44 E42 E40 E38 E36 E34 E32 E30 E28 E26 E24 E22 E20 E13 E46 E79" xr:uid="{8C463BCC-38EA-4802-914B-BB5BF1D7CCC3}">
      <formula1>0</formula1>
    </dataValidation>
    <dataValidation type="list" allowBlank="1" showErrorMessage="1" sqref="F13:F16 F100:F115 F59:F96 F20:F55" xr:uid="{A3230103-878E-4BB9-9625-0E8C1BD473C7}">
      <formula1>#REF!</formula1>
    </dataValidation>
    <dataValidation type="list" allowBlank="1" showInputMessage="1" showErrorMessage="1" sqref="D13:D16" xr:uid="{B8FDE4DB-694B-4839-BD38-FF271441EBAF}">
      <formula1>$C$298:$C$299</formula1>
    </dataValidation>
    <dataValidation type="decimal" operator="greaterThan" allowBlank="1" showInputMessage="1" showErrorMessage="1" sqref="E14 E109 E107 E105 E88 E82 E84 E94 E92 E96 E86 E80 E53 E51 E49 E47 E90 E68 E66 E113 E70 E103 E101 E55 E78 E76 E74 E72 E115 E64 E62 E60 E111 E45 E43 E41 E39 E37 E35 E33 E31 E29 E27 E25 E23 E21 E16" xr:uid="{8E015867-2D36-4627-AB40-FD73E52AAF56}">
      <formula1>0</formula1>
    </dataValidation>
    <dataValidation type="list" allowBlank="1" showInputMessage="1" showErrorMessage="1" sqref="D22 D44 D42 D40 D38 D28 D26 D24 D48 D30 D36 D34 D32 D54 D52 D50 D20 D46" xr:uid="{C0E2E000-E949-4EA7-83A0-C782C6B53D91}">
      <formula1>$I$298:$I$315</formula1>
    </dataValidation>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6A640-A436-4CBD-8650-5DEF4A4847D1}">
  <sheetPr>
    <tabColor rgb="FFACCD6F"/>
  </sheetPr>
  <dimension ref="A1:L349"/>
  <sheetViews>
    <sheetView showGridLines="0" zoomScaleNormal="100" workbookViewId="0">
      <selection activeCell="E14" sqref="E14"/>
    </sheetView>
  </sheetViews>
  <sheetFormatPr defaultColWidth="11" defaultRowHeight="15.6" x14ac:dyDescent="0.3"/>
  <cols>
    <col min="1" max="1" width="2.69921875" style="12" customWidth="1"/>
    <col min="2" max="2" width="33.796875" style="5" customWidth="1"/>
    <col min="3" max="3" width="22.69921875" style="5" customWidth="1"/>
    <col min="4" max="4" width="20" style="10" customWidth="1"/>
    <col min="5" max="5" width="17.69921875" style="5" customWidth="1"/>
    <col min="6" max="6" width="18" style="5" customWidth="1"/>
    <col min="7" max="7" width="17.5" style="10" customWidth="1"/>
    <col min="8" max="8" width="42.19921875" style="7" customWidth="1"/>
    <col min="9" max="9" width="24.5" style="7" customWidth="1"/>
    <col min="10" max="10" width="46.69921875" style="7" customWidth="1"/>
    <col min="11" max="11" width="15.5" style="7" customWidth="1"/>
    <col min="12" max="12" width="16.19921875" style="12" customWidth="1"/>
    <col min="13" max="16384" width="11" style="12"/>
  </cols>
  <sheetData>
    <row r="1" spans="1:12" ht="26.25" customHeight="1" x14ac:dyDescent="0.3">
      <c r="D1" s="5"/>
      <c r="F1" s="10"/>
    </row>
    <row r="2" spans="1:12" ht="30.75" customHeight="1" x14ac:dyDescent="0.3">
      <c r="A2" s="116"/>
      <c r="D2" s="5"/>
      <c r="F2" s="10"/>
    </row>
    <row r="3" spans="1:12" ht="30.75" customHeight="1" x14ac:dyDescent="0.3">
      <c r="A3" s="116"/>
      <c r="C3" s="12"/>
      <c r="D3" s="5"/>
      <c r="F3" s="10"/>
    </row>
    <row r="4" spans="1:12" ht="30.75" customHeight="1" x14ac:dyDescent="0.3">
      <c r="A4" s="116"/>
      <c r="D4" s="5"/>
      <c r="F4" s="10"/>
    </row>
    <row r="5" spans="1:12" s="3" customFormat="1" ht="36.6" x14ac:dyDescent="0.3">
      <c r="C5" s="1"/>
      <c r="D5" s="238"/>
      <c r="E5" s="238"/>
      <c r="F5" s="239"/>
      <c r="G5" s="239"/>
      <c r="H5" s="238"/>
      <c r="I5" s="1"/>
      <c r="J5" s="1"/>
      <c r="K5" s="1"/>
      <c r="L5" s="1"/>
    </row>
    <row r="6" spans="1:12" s="3" customFormat="1" ht="36.6" x14ac:dyDescent="0.7">
      <c r="B6" s="120"/>
      <c r="C6" s="120"/>
      <c r="D6" s="238"/>
      <c r="E6" s="238"/>
      <c r="F6" s="241"/>
      <c r="G6" s="239"/>
      <c r="H6" s="238"/>
      <c r="K6" s="1"/>
      <c r="L6" s="1"/>
    </row>
    <row r="7" spans="1:12" s="4" customFormat="1" ht="32.25" customHeight="1" x14ac:dyDescent="0.7">
      <c r="B7" s="121"/>
      <c r="C7" s="313" t="str">
        <f>IF(Intro!F8="","",Intro!F8)</f>
        <v>UO</v>
      </c>
      <c r="D7" s="313"/>
      <c r="E7" s="313"/>
      <c r="F7" s="313"/>
      <c r="G7" s="242" t="str">
        <f>IF(COUNTIF(I13:I131,"Preencha Região")&gt;0,"VERIFIQUE ERROS",IF(COUNTIF(K13:K131,"P")&gt;0,"VERIFIQUE ERROS",""))</f>
        <v/>
      </c>
      <c r="H7" s="260" t="s">
        <v>505</v>
      </c>
      <c r="J7" s="28"/>
    </row>
    <row r="8" spans="1:12" s="4" customFormat="1" ht="14.25" customHeight="1" x14ac:dyDescent="0.3">
      <c r="C8" s="6"/>
      <c r="D8" s="243"/>
      <c r="E8" s="243"/>
      <c r="F8" s="244"/>
      <c r="G8" s="244"/>
      <c r="H8" s="236"/>
    </row>
    <row r="9" spans="1:12" s="4" customFormat="1" ht="42" customHeight="1" x14ac:dyDescent="0.3">
      <c r="B9" s="263" t="s">
        <v>673</v>
      </c>
      <c r="C9" s="35"/>
      <c r="D9" s="36"/>
      <c r="E9" s="36"/>
      <c r="F9" s="37"/>
      <c r="G9" s="35"/>
      <c r="H9" s="36"/>
    </row>
    <row r="10" spans="1:12" s="4" customFormat="1" ht="4.5" customHeight="1" x14ac:dyDescent="0.3">
      <c r="B10" s="18"/>
      <c r="C10" s="19"/>
      <c r="D10" s="20"/>
      <c r="E10" s="20"/>
      <c r="F10" s="21"/>
      <c r="G10" s="19"/>
      <c r="H10" s="20"/>
    </row>
    <row r="11" spans="1:12" s="4" customFormat="1" ht="15.75" customHeight="1" x14ac:dyDescent="0.3">
      <c r="B11" s="309" t="s">
        <v>337</v>
      </c>
      <c r="C11" s="311" t="s">
        <v>248</v>
      </c>
      <c r="D11" s="387" t="s">
        <v>249</v>
      </c>
      <c r="E11" s="311" t="s">
        <v>191</v>
      </c>
      <c r="F11" s="311" t="s">
        <v>28</v>
      </c>
      <c r="G11" s="311" t="s">
        <v>29</v>
      </c>
      <c r="H11" s="304" t="s">
        <v>30</v>
      </c>
    </row>
    <row r="12" spans="1:12" s="4" customFormat="1" ht="29.25" customHeight="1" x14ac:dyDescent="0.3">
      <c r="B12" s="310"/>
      <c r="C12" s="312"/>
      <c r="D12" s="388"/>
      <c r="E12" s="312"/>
      <c r="F12" s="312"/>
      <c r="G12" s="312"/>
      <c r="H12" s="305"/>
    </row>
    <row r="13" spans="1:12" s="4" customFormat="1" ht="31.5" customHeight="1" x14ac:dyDescent="0.3">
      <c r="B13" s="342" t="s">
        <v>302</v>
      </c>
      <c r="C13" s="382" t="s">
        <v>618</v>
      </c>
      <c r="D13" s="86" t="str">
        <f>IF(C13="","","Número de alunos")</f>
        <v>Número de alunos</v>
      </c>
      <c r="E13" s="105"/>
      <c r="F13" s="398"/>
      <c r="G13" s="346"/>
      <c r="H13" s="390"/>
      <c r="I13" s="30"/>
      <c r="J13" s="30"/>
      <c r="K13" s="40"/>
    </row>
    <row r="14" spans="1:12" s="4" customFormat="1" ht="31.5" customHeight="1" x14ac:dyDescent="0.3">
      <c r="B14" s="342"/>
      <c r="C14" s="377"/>
      <c r="D14" s="83" t="str">
        <f>IF(C13="","","Número médio de viagens/ano/aluno")</f>
        <v>Número médio de viagens/ano/aluno</v>
      </c>
      <c r="E14" s="106"/>
      <c r="F14" s="398"/>
      <c r="G14" s="346"/>
      <c r="H14" s="379"/>
      <c r="I14" s="30"/>
      <c r="K14" s="40"/>
    </row>
    <row r="15" spans="1:12" s="4" customFormat="1" ht="31.5" customHeight="1" x14ac:dyDescent="0.3">
      <c r="B15" s="342"/>
      <c r="C15" s="377" t="s">
        <v>619</v>
      </c>
      <c r="D15" s="83" t="str">
        <f>IF(C15="","","Número de alunos")</f>
        <v>Número de alunos</v>
      </c>
      <c r="E15" s="106"/>
      <c r="F15" s="398"/>
      <c r="G15" s="346"/>
      <c r="H15" s="379"/>
      <c r="I15" s="30"/>
      <c r="J15" s="30"/>
      <c r="K15" s="40"/>
    </row>
    <row r="16" spans="1:12" s="4" customFormat="1" ht="31.5" customHeight="1" x14ac:dyDescent="0.3">
      <c r="B16" s="342"/>
      <c r="C16" s="377"/>
      <c r="D16" s="83" t="str">
        <f>IF(C15="","","Número médio de viagens/ano/aluno")</f>
        <v>Número médio de viagens/ano/aluno</v>
      </c>
      <c r="E16" s="106"/>
      <c r="F16" s="398"/>
      <c r="G16" s="346"/>
      <c r="H16" s="379"/>
      <c r="I16" s="30"/>
      <c r="K16" s="40"/>
    </row>
    <row r="17" spans="2:11" s="4" customFormat="1" ht="31.5" customHeight="1" x14ac:dyDescent="0.3">
      <c r="B17" s="342"/>
      <c r="C17" s="377" t="s">
        <v>620</v>
      </c>
      <c r="D17" s="83" t="str">
        <f>IF(C17="","","Número de alunos")</f>
        <v>Número de alunos</v>
      </c>
      <c r="E17" s="106"/>
      <c r="F17" s="398"/>
      <c r="G17" s="346"/>
      <c r="H17" s="379"/>
      <c r="I17" s="30"/>
      <c r="J17" s="30"/>
      <c r="K17" s="40"/>
    </row>
    <row r="18" spans="2:11" s="4" customFormat="1" ht="31.5" customHeight="1" x14ac:dyDescent="0.3">
      <c r="B18" s="342"/>
      <c r="C18" s="377"/>
      <c r="D18" s="83" t="str">
        <f>IF(C17="","","Número médio de viagens/ano/aluno")</f>
        <v>Número médio de viagens/ano/aluno</v>
      </c>
      <c r="E18" s="106"/>
      <c r="F18" s="398"/>
      <c r="G18" s="346"/>
      <c r="H18" s="379"/>
      <c r="I18" s="30"/>
      <c r="K18" s="40"/>
    </row>
    <row r="19" spans="2:11" s="4" customFormat="1" ht="31.5" customHeight="1" x14ac:dyDescent="0.3">
      <c r="B19" s="342"/>
      <c r="C19" s="377" t="s">
        <v>621</v>
      </c>
      <c r="D19" s="83" t="str">
        <f>IF(C19="","","Número de alunos")</f>
        <v>Número de alunos</v>
      </c>
      <c r="E19" s="106"/>
      <c r="F19" s="398"/>
      <c r="G19" s="346"/>
      <c r="H19" s="379"/>
      <c r="I19" s="30"/>
      <c r="J19" s="30"/>
      <c r="K19" s="40"/>
    </row>
    <row r="20" spans="2:11" s="4" customFormat="1" ht="31.5" customHeight="1" x14ac:dyDescent="0.3">
      <c r="B20" s="342"/>
      <c r="C20" s="377"/>
      <c r="D20" s="83" t="str">
        <f>IF(C19="","","Número médio de viagens/ano/aluno")</f>
        <v>Número médio de viagens/ano/aluno</v>
      </c>
      <c r="E20" s="106"/>
      <c r="F20" s="398"/>
      <c r="G20" s="346"/>
      <c r="H20" s="379"/>
      <c r="I20" s="30"/>
      <c r="K20" s="40"/>
    </row>
    <row r="21" spans="2:11" s="4" customFormat="1" ht="31.5" customHeight="1" x14ac:dyDescent="0.3">
      <c r="B21" s="342"/>
      <c r="C21" s="377" t="s">
        <v>622</v>
      </c>
      <c r="D21" s="83" t="str">
        <f>IF(C21="","","Número de alunos")</f>
        <v>Número de alunos</v>
      </c>
      <c r="E21" s="106"/>
      <c r="F21" s="398"/>
      <c r="G21" s="346"/>
      <c r="H21" s="379"/>
      <c r="I21" s="30"/>
      <c r="J21" s="30"/>
      <c r="K21" s="40"/>
    </row>
    <row r="22" spans="2:11" s="4" customFormat="1" ht="31.5" customHeight="1" x14ac:dyDescent="0.3">
      <c r="B22" s="342"/>
      <c r="C22" s="377"/>
      <c r="D22" s="83" t="str">
        <f>IF(C21="","","Número médio de viagens/ano/aluno")</f>
        <v>Número médio de viagens/ano/aluno</v>
      </c>
      <c r="E22" s="106"/>
      <c r="F22" s="398"/>
      <c r="G22" s="346"/>
      <c r="H22" s="379"/>
      <c r="I22" s="30"/>
      <c r="K22" s="40"/>
    </row>
    <row r="23" spans="2:11" s="4" customFormat="1" ht="31.5" customHeight="1" x14ac:dyDescent="0.3">
      <c r="B23" s="342"/>
      <c r="C23" s="377" t="s">
        <v>623</v>
      </c>
      <c r="D23" s="83" t="str">
        <f>IF(C23="","","Número de alunos")</f>
        <v>Número de alunos</v>
      </c>
      <c r="E23" s="106"/>
      <c r="F23" s="398"/>
      <c r="G23" s="346"/>
      <c r="H23" s="379"/>
      <c r="I23" s="30"/>
      <c r="J23" s="30"/>
      <c r="K23" s="40"/>
    </row>
    <row r="24" spans="2:11" s="4" customFormat="1" ht="31.5" customHeight="1" x14ac:dyDescent="0.3">
      <c r="B24" s="342"/>
      <c r="C24" s="377"/>
      <c r="D24" s="83" t="str">
        <f>IF(C23="","","Número médio de viagens/ano/aluno")</f>
        <v>Número médio de viagens/ano/aluno</v>
      </c>
      <c r="E24" s="106"/>
      <c r="F24" s="398"/>
      <c r="G24" s="346"/>
      <c r="H24" s="379"/>
      <c r="I24" s="30"/>
      <c r="K24" s="40"/>
    </row>
    <row r="25" spans="2:11" s="4" customFormat="1" ht="31.5" customHeight="1" x14ac:dyDescent="0.3">
      <c r="B25" s="342"/>
      <c r="C25" s="377" t="s">
        <v>624</v>
      </c>
      <c r="D25" s="83" t="str">
        <f>IF(C25="","","Número de alunos")</f>
        <v>Número de alunos</v>
      </c>
      <c r="E25" s="106"/>
      <c r="F25" s="398"/>
      <c r="G25" s="346"/>
      <c r="H25" s="379"/>
      <c r="I25" s="30"/>
      <c r="J25" s="30"/>
      <c r="K25" s="40"/>
    </row>
    <row r="26" spans="2:11" s="4" customFormat="1" ht="31.5" customHeight="1" x14ac:dyDescent="0.3">
      <c r="B26" s="342"/>
      <c r="C26" s="377"/>
      <c r="D26" s="83" t="str">
        <f>IF(C25="","","Número médio de viagens/ano/aluno")</f>
        <v>Número médio de viagens/ano/aluno</v>
      </c>
      <c r="E26" s="106"/>
      <c r="F26" s="398"/>
      <c r="G26" s="346"/>
      <c r="H26" s="379"/>
      <c r="I26" s="30"/>
      <c r="K26" s="40"/>
    </row>
    <row r="27" spans="2:11" s="4" customFormat="1" ht="31.5" customHeight="1" x14ac:dyDescent="0.3">
      <c r="B27" s="342"/>
      <c r="C27" s="377" t="s">
        <v>625</v>
      </c>
      <c r="D27" s="83" t="str">
        <f>IF(C27="","","Número de alunos")</f>
        <v>Número de alunos</v>
      </c>
      <c r="E27" s="106"/>
      <c r="F27" s="398"/>
      <c r="G27" s="346"/>
      <c r="H27" s="379"/>
      <c r="I27" s="30"/>
      <c r="J27" s="30"/>
      <c r="K27" s="40"/>
    </row>
    <row r="28" spans="2:11" s="4" customFormat="1" ht="31.5" customHeight="1" x14ac:dyDescent="0.3">
      <c r="B28" s="342"/>
      <c r="C28" s="377"/>
      <c r="D28" s="83" t="str">
        <f>IF(C27="","","Número médio de viagens/ano/aluno")</f>
        <v>Número médio de viagens/ano/aluno</v>
      </c>
      <c r="E28" s="106"/>
      <c r="F28" s="398"/>
      <c r="G28" s="346"/>
      <c r="H28" s="379"/>
      <c r="I28" s="30"/>
      <c r="K28" s="40"/>
    </row>
    <row r="29" spans="2:11" s="4" customFormat="1" ht="31.5" customHeight="1" x14ac:dyDescent="0.3">
      <c r="B29" s="342"/>
      <c r="C29" s="377" t="s">
        <v>626</v>
      </c>
      <c r="D29" s="83" t="str">
        <f>IF(C29="","","Número de alunos")</f>
        <v>Número de alunos</v>
      </c>
      <c r="E29" s="106"/>
      <c r="F29" s="398"/>
      <c r="G29" s="346"/>
      <c r="H29" s="379"/>
      <c r="I29" s="30"/>
      <c r="J29" s="30"/>
      <c r="K29" s="40"/>
    </row>
    <row r="30" spans="2:11" s="4" customFormat="1" ht="31.5" customHeight="1" x14ac:dyDescent="0.3">
      <c r="B30" s="342"/>
      <c r="C30" s="377"/>
      <c r="D30" s="83" t="str">
        <f>IF(C29="","","Número médio de viagens/ano/aluno")</f>
        <v>Número médio de viagens/ano/aluno</v>
      </c>
      <c r="E30" s="106"/>
      <c r="F30" s="398"/>
      <c r="G30" s="346"/>
      <c r="H30" s="379"/>
      <c r="I30" s="30"/>
      <c r="K30" s="40"/>
    </row>
    <row r="31" spans="2:11" s="4" customFormat="1" ht="31.5" customHeight="1" x14ac:dyDescent="0.3">
      <c r="B31" s="342"/>
      <c r="C31" s="377" t="s">
        <v>627</v>
      </c>
      <c r="D31" s="83" t="str">
        <f>IF(C31="","","Número de alunos")</f>
        <v>Número de alunos</v>
      </c>
      <c r="E31" s="106"/>
      <c r="F31" s="398"/>
      <c r="G31" s="346"/>
      <c r="H31" s="379"/>
      <c r="I31" s="30"/>
      <c r="J31" s="30"/>
      <c r="K31" s="40"/>
    </row>
    <row r="32" spans="2:11" s="4" customFormat="1" ht="31.5" customHeight="1" x14ac:dyDescent="0.3">
      <c r="B32" s="342"/>
      <c r="C32" s="377"/>
      <c r="D32" s="83" t="str">
        <f>IF(C31="","","Número médio de viagens/ano/aluno")</f>
        <v>Número médio de viagens/ano/aluno</v>
      </c>
      <c r="E32" s="106"/>
      <c r="F32" s="398"/>
      <c r="G32" s="346"/>
      <c r="H32" s="379"/>
      <c r="I32" s="30"/>
      <c r="K32" s="40"/>
    </row>
    <row r="33" spans="2:11" s="4" customFormat="1" ht="31.5" customHeight="1" x14ac:dyDescent="0.3">
      <c r="B33" s="342"/>
      <c r="C33" s="377" t="s">
        <v>628</v>
      </c>
      <c r="D33" s="83" t="str">
        <f>IF(C33="","","Número de alunos")</f>
        <v>Número de alunos</v>
      </c>
      <c r="E33" s="106"/>
      <c r="F33" s="398"/>
      <c r="G33" s="346"/>
      <c r="H33" s="379"/>
      <c r="I33" s="30"/>
      <c r="J33" s="30"/>
      <c r="K33" s="40"/>
    </row>
    <row r="34" spans="2:11" s="4" customFormat="1" ht="31.5" customHeight="1" x14ac:dyDescent="0.3">
      <c r="B34" s="342"/>
      <c r="C34" s="378"/>
      <c r="D34" s="83" t="str">
        <f>IF(C33="","","Número médio de viagens/ano/aluno")</f>
        <v>Número médio de viagens/ano/aluno</v>
      </c>
      <c r="E34" s="106"/>
      <c r="F34" s="398"/>
      <c r="G34" s="346"/>
      <c r="H34" s="379"/>
      <c r="I34" s="30"/>
      <c r="K34" s="40"/>
    </row>
    <row r="35" spans="2:11" s="4" customFormat="1" ht="31.5" customHeight="1" x14ac:dyDescent="0.3">
      <c r="B35" s="342"/>
      <c r="C35" s="377" t="s">
        <v>629</v>
      </c>
      <c r="D35" s="83" t="str">
        <f>IF(C35="","","Número de alunos")</f>
        <v>Número de alunos</v>
      </c>
      <c r="E35" s="106"/>
      <c r="F35" s="398"/>
      <c r="G35" s="346"/>
      <c r="H35" s="379"/>
      <c r="I35" s="30"/>
      <c r="J35" s="30"/>
      <c r="K35" s="40"/>
    </row>
    <row r="36" spans="2:11" s="4" customFormat="1" ht="31.5" customHeight="1" x14ac:dyDescent="0.3">
      <c r="B36" s="342"/>
      <c r="C36" s="377"/>
      <c r="D36" s="83" t="str">
        <f>IF(C35="","","Número médio de viagens/ano/aluno")</f>
        <v>Número médio de viagens/ano/aluno</v>
      </c>
      <c r="E36" s="106"/>
      <c r="F36" s="398"/>
      <c r="G36" s="346"/>
      <c r="H36" s="379"/>
      <c r="I36" s="30"/>
      <c r="K36" s="40"/>
    </row>
    <row r="37" spans="2:11" s="4" customFormat="1" ht="31.5" customHeight="1" x14ac:dyDescent="0.3">
      <c r="B37" s="342"/>
      <c r="C37" s="377" t="s">
        <v>630</v>
      </c>
      <c r="D37" s="83" t="str">
        <f>IF(C37="","","Número de alunos")</f>
        <v>Número de alunos</v>
      </c>
      <c r="E37" s="106"/>
      <c r="F37" s="398"/>
      <c r="G37" s="346"/>
      <c r="H37" s="379"/>
      <c r="I37" s="30"/>
      <c r="J37" s="30"/>
      <c r="K37" s="40"/>
    </row>
    <row r="38" spans="2:11" s="4" customFormat="1" ht="31.5" customHeight="1" x14ac:dyDescent="0.3">
      <c r="B38" s="342"/>
      <c r="C38" s="377"/>
      <c r="D38" s="83" t="str">
        <f>IF(C37="","","Número médio de viagens/ano/aluno")</f>
        <v>Número médio de viagens/ano/aluno</v>
      </c>
      <c r="E38" s="106"/>
      <c r="F38" s="398"/>
      <c r="G38" s="346"/>
      <c r="H38" s="379"/>
      <c r="I38" s="30"/>
      <c r="K38" s="40"/>
    </row>
    <row r="39" spans="2:11" s="4" customFormat="1" ht="31.5" customHeight="1" x14ac:dyDescent="0.3">
      <c r="B39" s="342"/>
      <c r="C39" s="377" t="s">
        <v>631</v>
      </c>
      <c r="D39" s="83" t="str">
        <f>IF(C39="","","Número de alunos")</f>
        <v>Número de alunos</v>
      </c>
      <c r="E39" s="106"/>
      <c r="F39" s="398"/>
      <c r="G39" s="346"/>
      <c r="H39" s="379"/>
      <c r="I39" s="30"/>
      <c r="J39" s="30"/>
      <c r="K39" s="40"/>
    </row>
    <row r="40" spans="2:11" s="4" customFormat="1" ht="31.5" customHeight="1" x14ac:dyDescent="0.3">
      <c r="B40" s="342"/>
      <c r="C40" s="377"/>
      <c r="D40" s="83" t="str">
        <f>IF(C39="","","Número médio de viagens/ano/aluno")</f>
        <v>Número médio de viagens/ano/aluno</v>
      </c>
      <c r="E40" s="106"/>
      <c r="F40" s="398"/>
      <c r="G40" s="346"/>
      <c r="H40" s="379"/>
      <c r="I40" s="30"/>
      <c r="K40" s="40"/>
    </row>
    <row r="41" spans="2:11" s="4" customFormat="1" ht="31.5" customHeight="1" x14ac:dyDescent="0.3">
      <c r="B41" s="342"/>
      <c r="C41" s="377" t="s">
        <v>632</v>
      </c>
      <c r="D41" s="83" t="str">
        <f>IF(C41="","","Número de alunos")</f>
        <v>Número de alunos</v>
      </c>
      <c r="E41" s="106"/>
      <c r="F41" s="398"/>
      <c r="G41" s="346"/>
      <c r="H41" s="379"/>
      <c r="I41" s="30"/>
      <c r="J41" s="30"/>
      <c r="K41" s="40"/>
    </row>
    <row r="42" spans="2:11" s="4" customFormat="1" ht="31.5" customHeight="1" x14ac:dyDescent="0.3">
      <c r="B42" s="342"/>
      <c r="C42" s="377"/>
      <c r="D42" s="83" t="str">
        <f>IF(C41="","","Número médio de viagens/ano/aluno")</f>
        <v>Número médio de viagens/ano/aluno</v>
      </c>
      <c r="E42" s="106"/>
      <c r="F42" s="398"/>
      <c r="G42" s="346"/>
      <c r="H42" s="379"/>
      <c r="I42" s="30"/>
      <c r="K42" s="40"/>
    </row>
    <row r="43" spans="2:11" s="4" customFormat="1" ht="31.5" customHeight="1" x14ac:dyDescent="0.3">
      <c r="B43" s="342"/>
      <c r="C43" s="377" t="s">
        <v>633</v>
      </c>
      <c r="D43" s="83" t="str">
        <f>IF(C43="","","Número de alunos")</f>
        <v>Número de alunos</v>
      </c>
      <c r="E43" s="106"/>
      <c r="F43" s="398"/>
      <c r="G43" s="346"/>
      <c r="H43" s="379"/>
      <c r="I43" s="30"/>
      <c r="J43" s="30"/>
      <c r="K43" s="40"/>
    </row>
    <row r="44" spans="2:11" s="4" customFormat="1" ht="31.5" customHeight="1" x14ac:dyDescent="0.3">
      <c r="B44" s="342"/>
      <c r="C44" s="377"/>
      <c r="D44" s="83" t="str">
        <f>IF(C43="","","Número médio de viagens/ano/aluno")</f>
        <v>Número médio de viagens/ano/aluno</v>
      </c>
      <c r="E44" s="106"/>
      <c r="F44" s="398"/>
      <c r="G44" s="346"/>
      <c r="H44" s="379"/>
      <c r="I44" s="30"/>
      <c r="K44" s="40"/>
    </row>
    <row r="45" spans="2:11" s="4" customFormat="1" ht="31.5" customHeight="1" x14ac:dyDescent="0.3">
      <c r="B45" s="342"/>
      <c r="C45" s="377" t="s">
        <v>634</v>
      </c>
      <c r="D45" s="83" t="str">
        <f>IF(C45="","","Número de alunos")</f>
        <v>Número de alunos</v>
      </c>
      <c r="E45" s="106"/>
      <c r="F45" s="398"/>
      <c r="G45" s="346"/>
      <c r="H45" s="379"/>
      <c r="I45" s="30"/>
      <c r="J45" s="30"/>
      <c r="K45" s="40"/>
    </row>
    <row r="46" spans="2:11" s="4" customFormat="1" ht="31.5" customHeight="1" x14ac:dyDescent="0.3">
      <c r="B46" s="342"/>
      <c r="C46" s="377"/>
      <c r="D46" s="83" t="str">
        <f>IF(C45="","","Número médio de viagens/ano/aluno")</f>
        <v>Número médio de viagens/ano/aluno</v>
      </c>
      <c r="E46" s="106"/>
      <c r="F46" s="398"/>
      <c r="G46" s="346"/>
      <c r="H46" s="379"/>
      <c r="I46" s="30"/>
      <c r="K46" s="40"/>
    </row>
    <row r="47" spans="2:11" s="4" customFormat="1" ht="31.5" customHeight="1" x14ac:dyDescent="0.3">
      <c r="B47" s="342"/>
      <c r="C47" s="377" t="s">
        <v>635</v>
      </c>
      <c r="D47" s="83" t="str">
        <f>IF(C47="","","Número de alunos")</f>
        <v>Número de alunos</v>
      </c>
      <c r="E47" s="106"/>
      <c r="F47" s="398"/>
      <c r="G47" s="346"/>
      <c r="H47" s="379"/>
      <c r="I47" s="30"/>
      <c r="J47" s="30"/>
      <c r="K47" s="40"/>
    </row>
    <row r="48" spans="2:11" s="4" customFormat="1" ht="31.5" customHeight="1" x14ac:dyDescent="0.3">
      <c r="B48" s="342"/>
      <c r="C48" s="377"/>
      <c r="D48" s="83" t="str">
        <f>IF(C47="","","Número médio de viagens/ano/aluno")</f>
        <v>Número médio de viagens/ano/aluno</v>
      </c>
      <c r="E48" s="106"/>
      <c r="F48" s="398"/>
      <c r="G48" s="346"/>
      <c r="H48" s="379"/>
      <c r="I48" s="30"/>
      <c r="K48" s="40"/>
    </row>
    <row r="49" spans="2:11" s="4" customFormat="1" ht="31.5" customHeight="1" x14ac:dyDescent="0.3">
      <c r="B49" s="342"/>
      <c r="C49" s="377" t="s">
        <v>636</v>
      </c>
      <c r="D49" s="83" t="str">
        <f>IF(C49="","","Número de alunos")</f>
        <v>Número de alunos</v>
      </c>
      <c r="E49" s="106"/>
      <c r="F49" s="398"/>
      <c r="G49" s="346"/>
      <c r="H49" s="379"/>
      <c r="I49" s="30"/>
      <c r="J49" s="30"/>
      <c r="K49" s="40"/>
    </row>
    <row r="50" spans="2:11" s="4" customFormat="1" ht="31.5" customHeight="1" x14ac:dyDescent="0.3">
      <c r="B50" s="337"/>
      <c r="C50" s="378"/>
      <c r="D50" s="84" t="str">
        <f>IF(C49="","","Número médio de viagens/ano/aluno")</f>
        <v>Número médio de viagens/ano/aluno</v>
      </c>
      <c r="E50" s="107"/>
      <c r="F50" s="398"/>
      <c r="G50" s="346"/>
      <c r="H50" s="380"/>
      <c r="I50" s="30"/>
      <c r="K50" s="40"/>
    </row>
    <row r="51" spans="2:11" s="4" customFormat="1" ht="4.5" customHeight="1" x14ac:dyDescent="0.3">
      <c r="B51" s="18"/>
      <c r="C51" s="19"/>
      <c r="D51" s="20"/>
      <c r="E51" s="20"/>
      <c r="F51" s="21"/>
      <c r="G51" s="19"/>
      <c r="H51" s="20"/>
    </row>
    <row r="52" spans="2:11" s="4" customFormat="1" ht="15.75" customHeight="1" x14ac:dyDescent="0.3">
      <c r="B52" s="309" t="s">
        <v>344</v>
      </c>
      <c r="C52" s="311" t="s">
        <v>248</v>
      </c>
      <c r="D52" s="387" t="s">
        <v>249</v>
      </c>
      <c r="E52" s="311" t="s">
        <v>191</v>
      </c>
      <c r="F52" s="311" t="s">
        <v>28</v>
      </c>
      <c r="G52" s="311" t="s">
        <v>29</v>
      </c>
      <c r="H52" s="304" t="s">
        <v>30</v>
      </c>
    </row>
    <row r="53" spans="2:11" s="4" customFormat="1" ht="29.25" customHeight="1" x14ac:dyDescent="0.3">
      <c r="B53" s="310"/>
      <c r="C53" s="312"/>
      <c r="D53" s="388"/>
      <c r="E53" s="312"/>
      <c r="F53" s="312"/>
      <c r="G53" s="312"/>
      <c r="H53" s="305"/>
    </row>
    <row r="54" spans="2:11" s="4" customFormat="1" ht="31.5" customHeight="1" x14ac:dyDescent="0.3">
      <c r="B54" s="342" t="s">
        <v>304</v>
      </c>
      <c r="C54" s="397" t="s">
        <v>637</v>
      </c>
      <c r="D54" s="282" t="str">
        <f>IF(C54="","","Número de alunos")</f>
        <v>Número de alunos</v>
      </c>
      <c r="E54" s="105"/>
      <c r="F54" s="398"/>
      <c r="G54" s="346"/>
      <c r="H54" s="390"/>
      <c r="I54" s="30"/>
      <c r="J54" s="30"/>
      <c r="K54" s="40"/>
    </row>
    <row r="55" spans="2:11" s="4" customFormat="1" ht="31.5" customHeight="1" x14ac:dyDescent="0.3">
      <c r="B55" s="342"/>
      <c r="C55" s="381"/>
      <c r="D55" s="283" t="str">
        <f>IF(C54="","","Número médio de viagens/ano/aluno")</f>
        <v>Número médio de viagens/ano/aluno</v>
      </c>
      <c r="E55" s="106"/>
      <c r="F55" s="398"/>
      <c r="G55" s="346"/>
      <c r="H55" s="379"/>
      <c r="I55" s="30"/>
      <c r="K55" s="40"/>
    </row>
    <row r="56" spans="2:11" s="4" customFormat="1" ht="31.5" customHeight="1" x14ac:dyDescent="0.3">
      <c r="B56" s="342"/>
      <c r="C56" s="381" t="s">
        <v>638</v>
      </c>
      <c r="D56" s="283" t="str">
        <f>IF(C56="","","Número de alunos")</f>
        <v>Número de alunos</v>
      </c>
      <c r="E56" s="106"/>
      <c r="F56" s="398"/>
      <c r="G56" s="346"/>
      <c r="H56" s="379"/>
      <c r="I56" s="30"/>
      <c r="J56" s="30"/>
      <c r="K56" s="40"/>
    </row>
    <row r="57" spans="2:11" s="4" customFormat="1" ht="31.5" customHeight="1" x14ac:dyDescent="0.3">
      <c r="B57" s="342"/>
      <c r="C57" s="381"/>
      <c r="D57" s="283" t="str">
        <f>IF(C56="","","Número médio de viagens/ano/aluno")</f>
        <v>Número médio de viagens/ano/aluno</v>
      </c>
      <c r="E57" s="106"/>
      <c r="F57" s="398"/>
      <c r="G57" s="346"/>
      <c r="H57" s="379"/>
      <c r="I57" s="30"/>
      <c r="K57" s="40"/>
    </row>
    <row r="58" spans="2:11" s="4" customFormat="1" ht="31.5" customHeight="1" x14ac:dyDescent="0.3">
      <c r="B58" s="342"/>
      <c r="C58" s="381" t="s">
        <v>639</v>
      </c>
      <c r="D58" s="283" t="str">
        <f>IF(C58="","","Número de alunos")</f>
        <v>Número de alunos</v>
      </c>
      <c r="E58" s="106"/>
      <c r="F58" s="398"/>
      <c r="G58" s="346"/>
      <c r="H58" s="379"/>
      <c r="I58" s="30"/>
      <c r="J58" s="30"/>
      <c r="K58" s="40"/>
    </row>
    <row r="59" spans="2:11" s="4" customFormat="1" ht="31.5" customHeight="1" x14ac:dyDescent="0.3">
      <c r="B59" s="342"/>
      <c r="C59" s="381"/>
      <c r="D59" s="283" t="str">
        <f>IF(C58="","","Número médio de viagens/ano/aluno")</f>
        <v>Número médio de viagens/ano/aluno</v>
      </c>
      <c r="E59" s="106"/>
      <c r="F59" s="398"/>
      <c r="G59" s="346"/>
      <c r="H59" s="379"/>
      <c r="I59" s="30"/>
      <c r="K59" s="40"/>
    </row>
    <row r="60" spans="2:11" s="4" customFormat="1" ht="31.5" customHeight="1" x14ac:dyDescent="0.3">
      <c r="B60" s="342"/>
      <c r="C60" s="381" t="s">
        <v>613</v>
      </c>
      <c r="D60" s="283" t="str">
        <f>IF(C60="","","Número de alunos")</f>
        <v>Número de alunos</v>
      </c>
      <c r="E60" s="106"/>
      <c r="F60" s="398"/>
      <c r="G60" s="346"/>
      <c r="H60" s="379"/>
      <c r="I60" s="30"/>
      <c r="J60" s="30"/>
      <c r="K60" s="40"/>
    </row>
    <row r="61" spans="2:11" s="4" customFormat="1" ht="31.5" customHeight="1" x14ac:dyDescent="0.3">
      <c r="B61" s="342"/>
      <c r="C61" s="381"/>
      <c r="D61" s="283" t="str">
        <f>IF(C60="","","Número médio de viagens/ano/aluno")</f>
        <v>Número médio de viagens/ano/aluno</v>
      </c>
      <c r="E61" s="106"/>
      <c r="F61" s="398"/>
      <c r="G61" s="346"/>
      <c r="H61" s="379"/>
      <c r="I61" s="30"/>
      <c r="K61" s="40"/>
    </row>
    <row r="62" spans="2:11" s="4" customFormat="1" ht="31.5" customHeight="1" x14ac:dyDescent="0.3">
      <c r="B62" s="342"/>
      <c r="C62" s="381" t="s">
        <v>640</v>
      </c>
      <c r="D62" s="283" t="str">
        <f>IF(C62="","","Número de alunos")</f>
        <v>Número de alunos</v>
      </c>
      <c r="E62" s="106"/>
      <c r="F62" s="398"/>
      <c r="G62" s="346"/>
      <c r="H62" s="379"/>
      <c r="I62" s="30"/>
      <c r="J62" s="30"/>
      <c r="K62" s="40"/>
    </row>
    <row r="63" spans="2:11" s="4" customFormat="1" ht="31.5" customHeight="1" x14ac:dyDescent="0.3">
      <c r="B63" s="342"/>
      <c r="C63" s="381"/>
      <c r="D63" s="283" t="str">
        <f>IF(C62="","","Número médio de viagens/ano/aluno")</f>
        <v>Número médio de viagens/ano/aluno</v>
      </c>
      <c r="E63" s="106"/>
      <c r="F63" s="398"/>
      <c r="G63" s="346"/>
      <c r="H63" s="379"/>
      <c r="I63" s="30"/>
      <c r="K63" s="40"/>
    </row>
    <row r="64" spans="2:11" s="4" customFormat="1" ht="31.5" customHeight="1" x14ac:dyDescent="0.3">
      <c r="B64" s="342"/>
      <c r="C64" s="381" t="s">
        <v>641</v>
      </c>
      <c r="D64" s="283" t="str">
        <f>IF(C64="","","Número de alunos")</f>
        <v>Número de alunos</v>
      </c>
      <c r="E64" s="106"/>
      <c r="F64" s="398"/>
      <c r="G64" s="346"/>
      <c r="H64" s="379"/>
      <c r="I64" s="30"/>
      <c r="J64" s="30"/>
      <c r="K64" s="40"/>
    </row>
    <row r="65" spans="2:11" s="4" customFormat="1" ht="31.5" customHeight="1" x14ac:dyDescent="0.3">
      <c r="B65" s="342"/>
      <c r="C65" s="381"/>
      <c r="D65" s="283" t="str">
        <f>IF(C64="","","Número médio de viagens/ano/aluno")</f>
        <v>Número médio de viagens/ano/aluno</v>
      </c>
      <c r="E65" s="106"/>
      <c r="F65" s="398"/>
      <c r="G65" s="346"/>
      <c r="H65" s="379"/>
      <c r="I65" s="30"/>
      <c r="K65" s="40"/>
    </row>
    <row r="66" spans="2:11" s="4" customFormat="1" ht="31.5" customHeight="1" x14ac:dyDescent="0.3">
      <c r="B66" s="342"/>
      <c r="C66" s="381" t="s">
        <v>642</v>
      </c>
      <c r="D66" s="283" t="str">
        <f>IF(C66="","","Número de alunos")</f>
        <v>Número de alunos</v>
      </c>
      <c r="E66" s="106"/>
      <c r="F66" s="398"/>
      <c r="G66" s="346"/>
      <c r="H66" s="379"/>
      <c r="I66" s="30"/>
      <c r="J66" s="30"/>
      <c r="K66" s="40"/>
    </row>
    <row r="67" spans="2:11" s="4" customFormat="1" ht="31.5" customHeight="1" x14ac:dyDescent="0.3">
      <c r="B67" s="342"/>
      <c r="C67" s="381"/>
      <c r="D67" s="283" t="str">
        <f>IF(C66="","","Número médio de viagens/ano/aluno")</f>
        <v>Número médio de viagens/ano/aluno</v>
      </c>
      <c r="E67" s="106"/>
      <c r="F67" s="398"/>
      <c r="G67" s="346"/>
      <c r="H67" s="379"/>
      <c r="I67" s="30"/>
      <c r="K67" s="40"/>
    </row>
    <row r="68" spans="2:11" s="4" customFormat="1" ht="31.5" customHeight="1" x14ac:dyDescent="0.3">
      <c r="B68" s="342"/>
      <c r="C68" s="381" t="s">
        <v>643</v>
      </c>
      <c r="D68" s="283" t="str">
        <f>IF(C68="","","Número de alunos")</f>
        <v>Número de alunos</v>
      </c>
      <c r="E68" s="106"/>
      <c r="F68" s="398"/>
      <c r="G68" s="346"/>
      <c r="H68" s="379"/>
      <c r="I68" s="30"/>
      <c r="J68" s="30"/>
      <c r="K68" s="40"/>
    </row>
    <row r="69" spans="2:11" s="4" customFormat="1" ht="31.5" customHeight="1" x14ac:dyDescent="0.3">
      <c r="B69" s="342"/>
      <c r="C69" s="399"/>
      <c r="D69" s="284" t="str">
        <f>IF(C68="","","Número médio de viagens/ano/aluno")</f>
        <v>Número médio de viagens/ano/aluno</v>
      </c>
      <c r="E69" s="107"/>
      <c r="F69" s="398"/>
      <c r="G69" s="346"/>
      <c r="H69" s="380"/>
      <c r="I69" s="30"/>
      <c r="K69" s="40"/>
    </row>
    <row r="70" spans="2:11" ht="24" customHeight="1" x14ac:dyDescent="0.3">
      <c r="E70" s="10"/>
      <c r="F70" s="7"/>
      <c r="G70" s="7"/>
      <c r="J70" s="12"/>
      <c r="K70" s="12"/>
    </row>
    <row r="71" spans="2:11" s="4" customFormat="1" ht="42" customHeight="1" x14ac:dyDescent="0.3">
      <c r="B71" s="263" t="s">
        <v>506</v>
      </c>
      <c r="C71" s="35"/>
      <c r="D71" s="36"/>
      <c r="E71" s="36"/>
      <c r="F71" s="37"/>
      <c r="G71" s="35"/>
      <c r="H71" s="36"/>
    </row>
    <row r="72" spans="2:11" s="4" customFormat="1" ht="4.5" customHeight="1" x14ac:dyDescent="0.3">
      <c r="B72" s="18"/>
      <c r="C72" s="19"/>
      <c r="D72" s="20"/>
      <c r="E72" s="20"/>
      <c r="F72" s="21"/>
      <c r="G72" s="19"/>
      <c r="H72" s="20"/>
    </row>
    <row r="73" spans="2:11" s="4" customFormat="1" ht="15.75" customHeight="1" x14ac:dyDescent="0.3">
      <c r="B73" s="309" t="s">
        <v>352</v>
      </c>
      <c r="C73" s="311" t="s">
        <v>248</v>
      </c>
      <c r="D73" s="387" t="s">
        <v>306</v>
      </c>
      <c r="E73" s="311" t="s">
        <v>191</v>
      </c>
      <c r="F73" s="311" t="s">
        <v>28</v>
      </c>
      <c r="G73" s="311" t="s">
        <v>29</v>
      </c>
      <c r="H73" s="304" t="s">
        <v>30</v>
      </c>
    </row>
    <row r="74" spans="2:11" s="4" customFormat="1" ht="29.25" customHeight="1" x14ac:dyDescent="0.3">
      <c r="B74" s="310"/>
      <c r="C74" s="312"/>
      <c r="D74" s="388"/>
      <c r="E74" s="312"/>
      <c r="F74" s="312"/>
      <c r="G74" s="312"/>
      <c r="H74" s="305"/>
    </row>
    <row r="75" spans="2:11" s="4" customFormat="1" ht="31.5" customHeight="1" x14ac:dyDescent="0.3">
      <c r="B75" s="342" t="s">
        <v>307</v>
      </c>
      <c r="C75" s="382" t="s">
        <v>618</v>
      </c>
      <c r="D75" s="285" t="str">
        <f>IF(C75="","","Número de docentes")</f>
        <v>Número de docentes</v>
      </c>
      <c r="E75" s="105"/>
      <c r="F75" s="398"/>
      <c r="G75" s="346"/>
      <c r="H75" s="390"/>
      <c r="I75" s="30"/>
      <c r="J75" s="30"/>
      <c r="K75" s="40"/>
    </row>
    <row r="76" spans="2:11" s="4" customFormat="1" ht="31.5" customHeight="1" x14ac:dyDescent="0.3">
      <c r="B76" s="342"/>
      <c r="C76" s="377"/>
      <c r="D76" s="286" t="str">
        <f>IF(C75="","","Número médio de viagens/ano/docente")</f>
        <v>Número médio de viagens/ano/docente</v>
      </c>
      <c r="E76" s="106"/>
      <c r="F76" s="398"/>
      <c r="G76" s="346"/>
      <c r="H76" s="379"/>
      <c r="I76" s="30"/>
      <c r="K76" s="40"/>
    </row>
    <row r="77" spans="2:11" s="4" customFormat="1" ht="31.5" customHeight="1" x14ac:dyDescent="0.3">
      <c r="B77" s="342"/>
      <c r="C77" s="377" t="s">
        <v>644</v>
      </c>
      <c r="D77" s="286" t="str">
        <f>IF(C77="","","Número de docentes")</f>
        <v>Número de docentes</v>
      </c>
      <c r="E77" s="106"/>
      <c r="F77" s="398"/>
      <c r="G77" s="346"/>
      <c r="H77" s="379"/>
      <c r="I77" s="30"/>
      <c r="J77" s="30"/>
      <c r="K77" s="40"/>
    </row>
    <row r="78" spans="2:11" s="4" customFormat="1" ht="31.5" customHeight="1" x14ac:dyDescent="0.3">
      <c r="B78" s="342"/>
      <c r="C78" s="377"/>
      <c r="D78" s="286" t="str">
        <f>IF(C77="","","Número médio de viagens/ano/docente")</f>
        <v>Número médio de viagens/ano/docente</v>
      </c>
      <c r="E78" s="106"/>
      <c r="F78" s="398"/>
      <c r="G78" s="346"/>
      <c r="H78" s="379"/>
      <c r="I78" s="30"/>
      <c r="K78" s="40"/>
    </row>
    <row r="79" spans="2:11" s="4" customFormat="1" ht="31.5" customHeight="1" x14ac:dyDescent="0.3">
      <c r="B79" s="342"/>
      <c r="C79" s="377" t="s">
        <v>645</v>
      </c>
      <c r="D79" s="286" t="str">
        <f>IF(C79="","","Número de docentes")</f>
        <v>Número de docentes</v>
      </c>
      <c r="E79" s="106"/>
      <c r="F79" s="398"/>
      <c r="G79" s="346"/>
      <c r="H79" s="379"/>
      <c r="I79" s="30"/>
      <c r="J79" s="30"/>
      <c r="K79" s="40"/>
    </row>
    <row r="80" spans="2:11" s="4" customFormat="1" ht="31.5" customHeight="1" x14ac:dyDescent="0.3">
      <c r="B80" s="342"/>
      <c r="C80" s="377"/>
      <c r="D80" s="286" t="str">
        <f>IF(C79="","","Número médio de viagens/ano/docente")</f>
        <v>Número médio de viagens/ano/docente</v>
      </c>
      <c r="E80" s="106"/>
      <c r="F80" s="398"/>
      <c r="G80" s="346"/>
      <c r="H80" s="379"/>
      <c r="I80" s="30"/>
      <c r="K80" s="40"/>
    </row>
    <row r="81" spans="2:11" s="4" customFormat="1" ht="31.5" customHeight="1" x14ac:dyDescent="0.3">
      <c r="B81" s="342"/>
      <c r="C81" s="377" t="s">
        <v>594</v>
      </c>
      <c r="D81" s="286" t="str">
        <f>IF(C81="","","Número de docentes")</f>
        <v>Número de docentes</v>
      </c>
      <c r="E81" s="106"/>
      <c r="F81" s="398"/>
      <c r="G81" s="346"/>
      <c r="H81" s="379"/>
      <c r="I81" s="30"/>
      <c r="J81" s="30"/>
      <c r="K81" s="40"/>
    </row>
    <row r="82" spans="2:11" s="4" customFormat="1" ht="31.5" customHeight="1" x14ac:dyDescent="0.3">
      <c r="B82" s="342"/>
      <c r="C82" s="377"/>
      <c r="D82" s="286" t="str">
        <f>IF(C81="","","Número médio de viagens/ano/docente")</f>
        <v>Número médio de viagens/ano/docente</v>
      </c>
      <c r="E82" s="106"/>
      <c r="F82" s="398"/>
      <c r="G82" s="346"/>
      <c r="H82" s="379"/>
      <c r="I82" s="30"/>
      <c r="K82" s="40"/>
    </row>
    <row r="83" spans="2:11" s="4" customFormat="1" ht="31.5" customHeight="1" x14ac:dyDescent="0.3">
      <c r="B83" s="342"/>
      <c r="C83" s="377" t="s">
        <v>646</v>
      </c>
      <c r="D83" s="286" t="str">
        <f>IF(C83="","","Número de docentes")</f>
        <v>Número de docentes</v>
      </c>
      <c r="E83" s="106"/>
      <c r="F83" s="398"/>
      <c r="G83" s="346"/>
      <c r="H83" s="379"/>
      <c r="I83" s="30"/>
      <c r="J83" s="30"/>
      <c r="K83" s="40"/>
    </row>
    <row r="84" spans="2:11" s="4" customFormat="1" ht="31.5" customHeight="1" x14ac:dyDescent="0.3">
      <c r="B84" s="342"/>
      <c r="C84" s="377"/>
      <c r="D84" s="286" t="str">
        <f>IF(C83="","","Número médio de viagens/ano/docente")</f>
        <v>Número médio de viagens/ano/docente</v>
      </c>
      <c r="E84" s="106"/>
      <c r="F84" s="398"/>
      <c r="G84" s="346"/>
      <c r="H84" s="379"/>
      <c r="I84" s="30"/>
      <c r="K84" s="40"/>
    </row>
    <row r="85" spans="2:11" s="4" customFormat="1" ht="31.5" customHeight="1" x14ac:dyDescent="0.3">
      <c r="B85" s="342"/>
      <c r="C85" s="377" t="s">
        <v>647</v>
      </c>
      <c r="D85" s="286" t="str">
        <f>IF(C85="","","Número de docentes")</f>
        <v>Número de docentes</v>
      </c>
      <c r="E85" s="106"/>
      <c r="F85" s="398"/>
      <c r="G85" s="346"/>
      <c r="H85" s="379"/>
      <c r="I85" s="30"/>
      <c r="J85" s="30"/>
      <c r="K85" s="40"/>
    </row>
    <row r="86" spans="2:11" s="4" customFormat="1" ht="31.5" customHeight="1" x14ac:dyDescent="0.3">
      <c r="B86" s="342"/>
      <c r="C86" s="377"/>
      <c r="D86" s="286" t="str">
        <f>IF(C85="","","Número médio de viagens/ano/docente")</f>
        <v>Número médio de viagens/ano/docente</v>
      </c>
      <c r="E86" s="106"/>
      <c r="F86" s="398"/>
      <c r="G86" s="346"/>
      <c r="H86" s="379"/>
      <c r="I86" s="30"/>
      <c r="K86" s="40"/>
    </row>
    <row r="87" spans="2:11" s="4" customFormat="1" ht="31.5" customHeight="1" x14ac:dyDescent="0.3">
      <c r="B87" s="342"/>
      <c r="C87" s="377" t="s">
        <v>648</v>
      </c>
      <c r="D87" s="286" t="str">
        <f>IF(C87="","","Número de docentes")</f>
        <v>Número de docentes</v>
      </c>
      <c r="E87" s="106"/>
      <c r="F87" s="398"/>
      <c r="G87" s="346"/>
      <c r="H87" s="379"/>
      <c r="I87" s="30"/>
      <c r="J87" s="30"/>
      <c r="K87" s="40"/>
    </row>
    <row r="88" spans="2:11" s="4" customFormat="1" ht="31.5" customHeight="1" x14ac:dyDescent="0.3">
      <c r="B88" s="342"/>
      <c r="C88" s="377"/>
      <c r="D88" s="286" t="str">
        <f>IF(C87="","","Número médio de viagens/ano/docente")</f>
        <v>Número médio de viagens/ano/docente</v>
      </c>
      <c r="E88" s="106"/>
      <c r="F88" s="398"/>
      <c r="G88" s="346"/>
      <c r="H88" s="379"/>
      <c r="I88" s="30"/>
      <c r="K88" s="40"/>
    </row>
    <row r="89" spans="2:11" s="4" customFormat="1" ht="31.5" customHeight="1" x14ac:dyDescent="0.3">
      <c r="B89" s="342"/>
      <c r="C89" s="377" t="s">
        <v>649</v>
      </c>
      <c r="D89" s="286" t="str">
        <f>IF(C89="","","Número de docentes")</f>
        <v>Número de docentes</v>
      </c>
      <c r="E89" s="106"/>
      <c r="F89" s="398"/>
      <c r="G89" s="346"/>
      <c r="H89" s="379"/>
      <c r="I89" s="30"/>
      <c r="J89" s="30"/>
      <c r="K89" s="40"/>
    </row>
    <row r="90" spans="2:11" s="4" customFormat="1" ht="31.5" customHeight="1" x14ac:dyDescent="0.3">
      <c r="B90" s="342"/>
      <c r="C90" s="377"/>
      <c r="D90" s="286" t="str">
        <f>IF(C89="","","Número médio de viagens/ano/docente")</f>
        <v>Número médio de viagens/ano/docente</v>
      </c>
      <c r="E90" s="106"/>
      <c r="F90" s="398"/>
      <c r="G90" s="346"/>
      <c r="H90" s="379"/>
      <c r="I90" s="30"/>
      <c r="K90" s="40"/>
    </row>
    <row r="91" spans="2:11" s="4" customFormat="1" ht="31.5" customHeight="1" x14ac:dyDescent="0.3">
      <c r="B91" s="342"/>
      <c r="C91" s="377" t="s">
        <v>650</v>
      </c>
      <c r="D91" s="286" t="str">
        <f>IF(C91="","","Número de docentes")</f>
        <v>Número de docentes</v>
      </c>
      <c r="E91" s="106"/>
      <c r="F91" s="398"/>
      <c r="G91" s="346"/>
      <c r="H91" s="379"/>
      <c r="I91" s="30"/>
      <c r="J91" s="30"/>
      <c r="K91" s="40"/>
    </row>
    <row r="92" spans="2:11" s="4" customFormat="1" ht="31.5" customHeight="1" x14ac:dyDescent="0.3">
      <c r="B92" s="342"/>
      <c r="C92" s="377"/>
      <c r="D92" s="286" t="str">
        <f>IF(C91="","","Número médio de viagens/ano/docente")</f>
        <v>Número médio de viagens/ano/docente</v>
      </c>
      <c r="E92" s="106"/>
      <c r="F92" s="398"/>
      <c r="G92" s="346"/>
      <c r="H92" s="379"/>
      <c r="I92" s="30"/>
      <c r="K92" s="40"/>
    </row>
    <row r="93" spans="2:11" s="4" customFormat="1" ht="31.5" customHeight="1" x14ac:dyDescent="0.3">
      <c r="B93" s="342"/>
      <c r="C93" s="377" t="s">
        <v>651</v>
      </c>
      <c r="D93" s="286" t="str">
        <f>IF(C93="","","Número de docentes")</f>
        <v>Número de docentes</v>
      </c>
      <c r="E93" s="106"/>
      <c r="F93" s="398"/>
      <c r="G93" s="346"/>
      <c r="H93" s="379"/>
      <c r="I93" s="30"/>
      <c r="J93" s="30"/>
      <c r="K93" s="40"/>
    </row>
    <row r="94" spans="2:11" s="4" customFormat="1" ht="31.5" customHeight="1" x14ac:dyDescent="0.3">
      <c r="B94" s="342"/>
      <c r="C94" s="377"/>
      <c r="D94" s="286" t="str">
        <f>IF(C93="","","Número médio de viagens/ano/docente")</f>
        <v>Número médio de viagens/ano/docente</v>
      </c>
      <c r="E94" s="106"/>
      <c r="F94" s="398"/>
      <c r="G94" s="346"/>
      <c r="H94" s="379"/>
      <c r="I94" s="30"/>
      <c r="K94" s="40"/>
    </row>
    <row r="95" spans="2:11" s="4" customFormat="1" ht="31.5" customHeight="1" x14ac:dyDescent="0.3">
      <c r="B95" s="342"/>
      <c r="C95" s="377" t="s">
        <v>628</v>
      </c>
      <c r="D95" s="286" t="str">
        <f>IF(C95="","","Número de docentes")</f>
        <v>Número de docentes</v>
      </c>
      <c r="E95" s="106"/>
      <c r="F95" s="398"/>
      <c r="G95" s="346"/>
      <c r="H95" s="379"/>
      <c r="I95" s="30"/>
      <c r="J95" s="30"/>
      <c r="K95" s="40"/>
    </row>
    <row r="96" spans="2:11" s="4" customFormat="1" ht="31.5" customHeight="1" x14ac:dyDescent="0.3">
      <c r="B96" s="342"/>
      <c r="C96" s="378"/>
      <c r="D96" s="286" t="str">
        <f>IF(C95="","","Número médio de viagens/ano/docente")</f>
        <v>Número médio de viagens/ano/docente</v>
      </c>
      <c r="E96" s="106"/>
      <c r="F96" s="398"/>
      <c r="G96" s="346"/>
      <c r="H96" s="379"/>
      <c r="I96" s="30"/>
      <c r="K96" s="40"/>
    </row>
    <row r="97" spans="2:11" s="4" customFormat="1" ht="31.5" customHeight="1" x14ac:dyDescent="0.3">
      <c r="B97" s="342"/>
      <c r="C97" s="377" t="s">
        <v>652</v>
      </c>
      <c r="D97" s="286" t="str">
        <f>IF(C97="","","Número de docentes")</f>
        <v>Número de docentes</v>
      </c>
      <c r="E97" s="106"/>
      <c r="F97" s="398"/>
      <c r="G97" s="346"/>
      <c r="H97" s="379"/>
      <c r="I97" s="30"/>
      <c r="J97" s="30"/>
      <c r="K97" s="40"/>
    </row>
    <row r="98" spans="2:11" s="4" customFormat="1" ht="31.5" customHeight="1" x14ac:dyDescent="0.3">
      <c r="B98" s="342"/>
      <c r="C98" s="377"/>
      <c r="D98" s="286" t="str">
        <f>IF(C97="","","Número médio de viagens/ano/docente")</f>
        <v>Número médio de viagens/ano/docente</v>
      </c>
      <c r="E98" s="106"/>
      <c r="F98" s="398"/>
      <c r="G98" s="346"/>
      <c r="H98" s="379"/>
      <c r="I98" s="30"/>
      <c r="K98" s="40"/>
    </row>
    <row r="99" spans="2:11" s="4" customFormat="1" ht="31.5" customHeight="1" x14ac:dyDescent="0.3">
      <c r="B99" s="342"/>
      <c r="C99" s="377" t="s">
        <v>653</v>
      </c>
      <c r="D99" s="286" t="str">
        <f>IF(C99="","","Número de docentes")</f>
        <v>Número de docentes</v>
      </c>
      <c r="E99" s="106"/>
      <c r="F99" s="398"/>
      <c r="G99" s="346"/>
      <c r="H99" s="379"/>
      <c r="I99" s="30"/>
      <c r="J99" s="30"/>
      <c r="K99" s="40"/>
    </row>
    <row r="100" spans="2:11" s="4" customFormat="1" ht="31.5" customHeight="1" x14ac:dyDescent="0.3">
      <c r="B100" s="342"/>
      <c r="C100" s="377"/>
      <c r="D100" s="286" t="str">
        <f>IF(C99="","","Número médio de viagens/ano/docente")</f>
        <v>Número médio de viagens/ano/docente</v>
      </c>
      <c r="E100" s="106"/>
      <c r="F100" s="398"/>
      <c r="G100" s="346"/>
      <c r="H100" s="379"/>
      <c r="I100" s="30"/>
      <c r="K100" s="40"/>
    </row>
    <row r="101" spans="2:11" s="4" customFormat="1" ht="31.5" customHeight="1" x14ac:dyDescent="0.3">
      <c r="B101" s="342"/>
      <c r="C101" s="377" t="s">
        <v>654</v>
      </c>
      <c r="D101" s="286" t="str">
        <f>IF(C101="","","Número de docentes")</f>
        <v>Número de docentes</v>
      </c>
      <c r="E101" s="106"/>
      <c r="F101" s="398"/>
      <c r="G101" s="346"/>
      <c r="H101" s="379"/>
      <c r="I101" s="30"/>
      <c r="J101" s="30"/>
      <c r="K101" s="40"/>
    </row>
    <row r="102" spans="2:11" s="4" customFormat="1" ht="31.5" customHeight="1" x14ac:dyDescent="0.3">
      <c r="B102" s="342"/>
      <c r="C102" s="377"/>
      <c r="D102" s="286" t="str">
        <f>IF(C101="","","Número médio de viagens/ano/docente")</f>
        <v>Número médio de viagens/ano/docente</v>
      </c>
      <c r="E102" s="106"/>
      <c r="F102" s="398"/>
      <c r="G102" s="346"/>
      <c r="H102" s="379"/>
      <c r="I102" s="30"/>
      <c r="K102" s="40"/>
    </row>
    <row r="103" spans="2:11" s="4" customFormat="1" ht="31.5" customHeight="1" x14ac:dyDescent="0.3">
      <c r="B103" s="342"/>
      <c r="C103" s="377" t="s">
        <v>632</v>
      </c>
      <c r="D103" s="286" t="str">
        <f>IF(C103="","","Número de docentes")</f>
        <v>Número de docentes</v>
      </c>
      <c r="E103" s="106"/>
      <c r="F103" s="398"/>
      <c r="G103" s="346"/>
      <c r="H103" s="379"/>
      <c r="I103" s="30"/>
      <c r="J103" s="30"/>
      <c r="K103" s="40"/>
    </row>
    <row r="104" spans="2:11" s="4" customFormat="1" ht="31.5" customHeight="1" x14ac:dyDescent="0.3">
      <c r="B104" s="342"/>
      <c r="C104" s="377"/>
      <c r="D104" s="286" t="str">
        <f>IF(C103="","","Número médio de viagens/ano/docente")</f>
        <v>Número médio de viagens/ano/docente</v>
      </c>
      <c r="E104" s="106"/>
      <c r="F104" s="398"/>
      <c r="G104" s="346"/>
      <c r="H104" s="379"/>
      <c r="I104" s="30"/>
      <c r="K104" s="40"/>
    </row>
    <row r="105" spans="2:11" s="4" customFormat="1" ht="31.5" customHeight="1" x14ac:dyDescent="0.3">
      <c r="B105" s="342"/>
      <c r="C105" s="377" t="s">
        <v>655</v>
      </c>
      <c r="D105" s="286" t="str">
        <f>IF(C105="","","Número de docentes")</f>
        <v>Número de docentes</v>
      </c>
      <c r="E105" s="106"/>
      <c r="F105" s="398"/>
      <c r="G105" s="346"/>
      <c r="H105" s="379"/>
      <c r="I105" s="30"/>
      <c r="J105" s="30"/>
      <c r="K105" s="40"/>
    </row>
    <row r="106" spans="2:11" s="4" customFormat="1" ht="31.5" customHeight="1" x14ac:dyDescent="0.3">
      <c r="B106" s="342"/>
      <c r="C106" s="377"/>
      <c r="D106" s="286" t="str">
        <f>IF(C105="","","Número médio de viagens/ano/docente")</f>
        <v>Número médio de viagens/ano/docente</v>
      </c>
      <c r="E106" s="106"/>
      <c r="F106" s="398"/>
      <c r="G106" s="346"/>
      <c r="H106" s="379"/>
      <c r="I106" s="30"/>
      <c r="K106" s="40"/>
    </row>
    <row r="107" spans="2:11" s="4" customFormat="1" ht="31.5" customHeight="1" x14ac:dyDescent="0.3">
      <c r="B107" s="342"/>
      <c r="C107" s="377" t="s">
        <v>634</v>
      </c>
      <c r="D107" s="286" t="str">
        <f>IF(C107="","","Número de docentes")</f>
        <v>Número de docentes</v>
      </c>
      <c r="E107" s="106"/>
      <c r="F107" s="398"/>
      <c r="G107" s="346"/>
      <c r="H107" s="379"/>
      <c r="I107" s="30"/>
      <c r="J107" s="30"/>
      <c r="K107" s="40"/>
    </row>
    <row r="108" spans="2:11" s="4" customFormat="1" ht="31.5" customHeight="1" x14ac:dyDescent="0.3">
      <c r="B108" s="342"/>
      <c r="C108" s="377"/>
      <c r="D108" s="286" t="str">
        <f>IF(C107="","","Número médio de viagens/ano/docente")</f>
        <v>Número médio de viagens/ano/docente</v>
      </c>
      <c r="E108" s="106"/>
      <c r="F108" s="398"/>
      <c r="G108" s="346"/>
      <c r="H108" s="379"/>
      <c r="I108" s="30"/>
      <c r="K108" s="40"/>
    </row>
    <row r="109" spans="2:11" s="4" customFormat="1" ht="31.5" customHeight="1" x14ac:dyDescent="0.3">
      <c r="B109" s="342"/>
      <c r="C109" s="377" t="s">
        <v>656</v>
      </c>
      <c r="D109" s="286" t="str">
        <f>IF(C109="","","Número de docentes")</f>
        <v>Número de docentes</v>
      </c>
      <c r="E109" s="106"/>
      <c r="F109" s="398"/>
      <c r="G109" s="346"/>
      <c r="H109" s="379"/>
      <c r="I109" s="30"/>
      <c r="J109" s="30"/>
      <c r="K109" s="40"/>
    </row>
    <row r="110" spans="2:11" s="4" customFormat="1" ht="31.5" customHeight="1" x14ac:dyDescent="0.3">
      <c r="B110" s="342"/>
      <c r="C110" s="377"/>
      <c r="D110" s="286" t="str">
        <f>IF(C109="","","Número médio de viagens/ano/docente")</f>
        <v>Número médio de viagens/ano/docente</v>
      </c>
      <c r="E110" s="106"/>
      <c r="F110" s="398"/>
      <c r="G110" s="346"/>
      <c r="H110" s="379"/>
      <c r="I110" s="30"/>
      <c r="K110" s="40"/>
    </row>
    <row r="111" spans="2:11" s="4" customFormat="1" ht="31.5" customHeight="1" x14ac:dyDescent="0.3">
      <c r="B111" s="342"/>
      <c r="C111" s="377" t="s">
        <v>657</v>
      </c>
      <c r="D111" s="286" t="str">
        <f>IF(C111="","","Número de docentes")</f>
        <v>Número de docentes</v>
      </c>
      <c r="E111" s="106"/>
      <c r="F111" s="398"/>
      <c r="G111" s="346"/>
      <c r="H111" s="379"/>
      <c r="I111" s="30"/>
      <c r="J111" s="30"/>
      <c r="K111" s="40"/>
    </row>
    <row r="112" spans="2:11" s="4" customFormat="1" ht="31.5" customHeight="1" x14ac:dyDescent="0.3">
      <c r="B112" s="337"/>
      <c r="C112" s="378"/>
      <c r="D112" s="287" t="str">
        <f>IF(C111="","","Número médio de viagens/ano/docente")</f>
        <v>Número médio de viagens/ano/docente</v>
      </c>
      <c r="E112" s="107"/>
      <c r="F112" s="398"/>
      <c r="G112" s="346"/>
      <c r="H112" s="380"/>
      <c r="I112" s="30"/>
      <c r="K112" s="40"/>
    </row>
    <row r="113" spans="2:11" s="4" customFormat="1" ht="4.5" customHeight="1" x14ac:dyDescent="0.3">
      <c r="B113" s="18"/>
      <c r="C113" s="19"/>
      <c r="D113" s="20"/>
      <c r="E113" s="20"/>
      <c r="F113" s="21"/>
      <c r="G113" s="19"/>
      <c r="H113" s="20"/>
    </row>
    <row r="114" spans="2:11" s="4" customFormat="1" ht="15.75" customHeight="1" x14ac:dyDescent="0.3">
      <c r="B114" s="309" t="s">
        <v>357</v>
      </c>
      <c r="C114" s="311" t="s">
        <v>248</v>
      </c>
      <c r="D114" s="387" t="s">
        <v>306</v>
      </c>
      <c r="E114" s="311" t="s">
        <v>191</v>
      </c>
      <c r="F114" s="311" t="s">
        <v>28</v>
      </c>
      <c r="G114" s="311" t="s">
        <v>29</v>
      </c>
      <c r="H114" s="304" t="s">
        <v>30</v>
      </c>
    </row>
    <row r="115" spans="2:11" s="4" customFormat="1" ht="29.25" customHeight="1" x14ac:dyDescent="0.3">
      <c r="B115" s="310"/>
      <c r="C115" s="312"/>
      <c r="D115" s="388"/>
      <c r="E115" s="312"/>
      <c r="F115" s="312"/>
      <c r="G115" s="312"/>
      <c r="H115" s="305"/>
    </row>
    <row r="116" spans="2:11" s="4" customFormat="1" ht="31.5" customHeight="1" x14ac:dyDescent="0.3">
      <c r="B116" s="342" t="s">
        <v>309</v>
      </c>
      <c r="C116" s="397" t="s">
        <v>658</v>
      </c>
      <c r="D116" s="282" t="str">
        <f>IF(C116="","","Número de docentes")</f>
        <v>Número de docentes</v>
      </c>
      <c r="E116" s="105"/>
      <c r="F116" s="398"/>
      <c r="G116" s="346"/>
      <c r="H116" s="390"/>
      <c r="I116" s="30"/>
      <c r="J116" s="30"/>
      <c r="K116" s="40"/>
    </row>
    <row r="117" spans="2:11" s="4" customFormat="1" ht="31.5" customHeight="1" x14ac:dyDescent="0.3">
      <c r="B117" s="342"/>
      <c r="C117" s="381"/>
      <c r="D117" s="283" t="str">
        <f>IF(C116="","","Número médio de viagens/ano/docente")</f>
        <v>Número médio de viagens/ano/docente</v>
      </c>
      <c r="E117" s="106"/>
      <c r="F117" s="398"/>
      <c r="G117" s="346"/>
      <c r="H117" s="379"/>
      <c r="I117" s="30"/>
      <c r="K117" s="40"/>
    </row>
    <row r="118" spans="2:11" s="4" customFormat="1" ht="31.5" customHeight="1" x14ac:dyDescent="0.3">
      <c r="B118" s="342"/>
      <c r="C118" s="381" t="s">
        <v>638</v>
      </c>
      <c r="D118" s="282" t="str">
        <f>IF(C118="","","Número de docentes")</f>
        <v>Número de docentes</v>
      </c>
      <c r="E118" s="106"/>
      <c r="F118" s="398"/>
      <c r="G118" s="346"/>
      <c r="H118" s="379"/>
      <c r="I118" s="30"/>
      <c r="J118" s="30"/>
      <c r="K118" s="40"/>
    </row>
    <row r="119" spans="2:11" s="4" customFormat="1" ht="31.5" customHeight="1" x14ac:dyDescent="0.3">
      <c r="B119" s="342"/>
      <c r="C119" s="381"/>
      <c r="D119" s="283" t="str">
        <f>IF(C118="","","Número médio de viagens/ano/docente")</f>
        <v>Número médio de viagens/ano/docente</v>
      </c>
      <c r="E119" s="106"/>
      <c r="F119" s="398"/>
      <c r="G119" s="346"/>
      <c r="H119" s="379"/>
      <c r="I119" s="30"/>
      <c r="K119" s="40"/>
    </row>
    <row r="120" spans="2:11" s="4" customFormat="1" ht="31.5" customHeight="1" x14ac:dyDescent="0.3">
      <c r="B120" s="342"/>
      <c r="C120" s="381" t="s">
        <v>659</v>
      </c>
      <c r="D120" s="282" t="str">
        <f>IF(C120="","","Número de docentes")</f>
        <v>Número de docentes</v>
      </c>
      <c r="E120" s="106"/>
      <c r="F120" s="398"/>
      <c r="G120" s="346"/>
      <c r="H120" s="379"/>
      <c r="I120" s="30"/>
      <c r="J120" s="30"/>
      <c r="K120" s="40"/>
    </row>
    <row r="121" spans="2:11" s="4" customFormat="1" ht="31.5" customHeight="1" x14ac:dyDescent="0.3">
      <c r="B121" s="342"/>
      <c r="C121" s="381"/>
      <c r="D121" s="283" t="str">
        <f>IF(C120="","","Número médio de viagens/ano/docente")</f>
        <v>Número médio de viagens/ano/docente</v>
      </c>
      <c r="E121" s="106"/>
      <c r="F121" s="398"/>
      <c r="G121" s="346"/>
      <c r="H121" s="379"/>
      <c r="I121" s="30"/>
      <c r="K121" s="40"/>
    </row>
    <row r="122" spans="2:11" s="4" customFormat="1" ht="31.5" customHeight="1" x14ac:dyDescent="0.3">
      <c r="B122" s="342"/>
      <c r="C122" s="381" t="s">
        <v>660</v>
      </c>
      <c r="D122" s="282" t="str">
        <f>IF(C122="","","Número de docentes")</f>
        <v>Número de docentes</v>
      </c>
      <c r="E122" s="106"/>
      <c r="F122" s="398"/>
      <c r="G122" s="346"/>
      <c r="H122" s="379"/>
      <c r="I122" s="30"/>
      <c r="J122" s="30"/>
      <c r="K122" s="40"/>
    </row>
    <row r="123" spans="2:11" s="4" customFormat="1" ht="31.5" customHeight="1" x14ac:dyDescent="0.3">
      <c r="B123" s="342"/>
      <c r="C123" s="381"/>
      <c r="D123" s="283" t="str">
        <f>IF(C122="","","Número médio de viagens/ano/docente")</f>
        <v>Número médio de viagens/ano/docente</v>
      </c>
      <c r="E123" s="106"/>
      <c r="F123" s="398"/>
      <c r="G123" s="346"/>
      <c r="H123" s="379"/>
      <c r="I123" s="30"/>
      <c r="K123" s="40"/>
    </row>
    <row r="124" spans="2:11" s="4" customFormat="1" ht="31.5" customHeight="1" x14ac:dyDescent="0.3">
      <c r="B124" s="342"/>
      <c r="C124" s="381" t="s">
        <v>640</v>
      </c>
      <c r="D124" s="282" t="str">
        <f>IF(C124="","","Número de docentes")</f>
        <v>Número de docentes</v>
      </c>
      <c r="E124" s="106"/>
      <c r="F124" s="398"/>
      <c r="G124" s="346"/>
      <c r="H124" s="379"/>
      <c r="I124" s="30"/>
      <c r="J124" s="30"/>
      <c r="K124" s="40"/>
    </row>
    <row r="125" spans="2:11" s="4" customFormat="1" ht="31.5" customHeight="1" x14ac:dyDescent="0.3">
      <c r="B125" s="342"/>
      <c r="C125" s="381"/>
      <c r="D125" s="283" t="str">
        <f>IF(C124="","","Número médio de viagens/ano/docente")</f>
        <v>Número médio de viagens/ano/docente</v>
      </c>
      <c r="E125" s="106"/>
      <c r="F125" s="398"/>
      <c r="G125" s="346"/>
      <c r="H125" s="379"/>
      <c r="I125" s="30"/>
      <c r="K125" s="40"/>
    </row>
    <row r="126" spans="2:11" s="4" customFormat="1" ht="31.5" customHeight="1" x14ac:dyDescent="0.3">
      <c r="B126" s="342"/>
      <c r="C126" s="381" t="s">
        <v>615</v>
      </c>
      <c r="D126" s="282" t="str">
        <f>IF(C126="","","Número de docentes")</f>
        <v>Número de docentes</v>
      </c>
      <c r="E126" s="106"/>
      <c r="F126" s="398"/>
      <c r="G126" s="346"/>
      <c r="H126" s="379"/>
      <c r="I126" s="30"/>
      <c r="J126" s="30"/>
      <c r="K126" s="40"/>
    </row>
    <row r="127" spans="2:11" s="4" customFormat="1" ht="31.5" customHeight="1" x14ac:dyDescent="0.3">
      <c r="B127" s="342"/>
      <c r="C127" s="381"/>
      <c r="D127" s="283" t="str">
        <f>IF(C126="","","Número médio de viagens/ano/docente")</f>
        <v>Número médio de viagens/ano/docente</v>
      </c>
      <c r="E127" s="106"/>
      <c r="F127" s="398"/>
      <c r="G127" s="346"/>
      <c r="H127" s="379"/>
      <c r="I127" s="30"/>
      <c r="K127" s="40"/>
    </row>
    <row r="128" spans="2:11" s="4" customFormat="1" ht="31.5" customHeight="1" x14ac:dyDescent="0.3">
      <c r="B128" s="342"/>
      <c r="C128" s="381" t="s">
        <v>661</v>
      </c>
      <c r="D128" s="282" t="str">
        <f>IF(C128="","","Número de docentes")</f>
        <v>Número de docentes</v>
      </c>
      <c r="E128" s="106"/>
      <c r="F128" s="398"/>
      <c r="G128" s="346"/>
      <c r="H128" s="379"/>
      <c r="I128" s="30"/>
      <c r="J128" s="30"/>
      <c r="K128" s="40"/>
    </row>
    <row r="129" spans="2:11" s="4" customFormat="1" ht="31.5" customHeight="1" x14ac:dyDescent="0.3">
      <c r="B129" s="342"/>
      <c r="C129" s="381"/>
      <c r="D129" s="283" t="str">
        <f>IF(C128="","","Número médio de viagens/ano/docente")</f>
        <v>Número médio de viagens/ano/docente</v>
      </c>
      <c r="E129" s="106"/>
      <c r="F129" s="398"/>
      <c r="G129" s="346"/>
      <c r="H129" s="379"/>
      <c r="I129" s="30"/>
      <c r="K129" s="40"/>
    </row>
    <row r="130" spans="2:11" s="4" customFormat="1" ht="31.5" customHeight="1" x14ac:dyDescent="0.3">
      <c r="B130" s="342"/>
      <c r="C130" s="381" t="s">
        <v>662</v>
      </c>
      <c r="D130" s="282" t="str">
        <f>IF(C130="","","Número de docentes")</f>
        <v>Número de docentes</v>
      </c>
      <c r="E130" s="106"/>
      <c r="F130" s="398"/>
      <c r="G130" s="346"/>
      <c r="H130" s="379"/>
      <c r="I130" s="30"/>
      <c r="J130" s="30"/>
      <c r="K130" s="40"/>
    </row>
    <row r="131" spans="2:11" s="4" customFormat="1" ht="31.5" customHeight="1" x14ac:dyDescent="0.3">
      <c r="B131" s="342"/>
      <c r="C131" s="399"/>
      <c r="D131" s="287" t="str">
        <f>IF(C130="","","Número médio de viagens/ano/docente")</f>
        <v>Número médio de viagens/ano/docente</v>
      </c>
      <c r="E131" s="107"/>
      <c r="F131" s="398"/>
      <c r="G131" s="346"/>
      <c r="H131" s="380"/>
      <c r="I131" s="30"/>
      <c r="K131" s="40"/>
    </row>
    <row r="311" spans="1:12" hidden="1" x14ac:dyDescent="0.3"/>
    <row r="312" spans="1:12" hidden="1" x14ac:dyDescent="0.3"/>
    <row r="313" spans="1:12" s="5" customFormat="1" hidden="1" x14ac:dyDescent="0.3">
      <c r="A313" s="12"/>
      <c r="C313" s="5" t="s">
        <v>310</v>
      </c>
      <c r="D313" s="231" t="s">
        <v>251</v>
      </c>
      <c r="H313" s="7" t="s">
        <v>311</v>
      </c>
      <c r="I313" s="7" t="s">
        <v>312</v>
      </c>
      <c r="J313" s="7" t="s">
        <v>313</v>
      </c>
      <c r="K313" s="7"/>
      <c r="L313" s="12"/>
    </row>
    <row r="314" spans="1:12" s="5" customFormat="1" hidden="1" x14ac:dyDescent="0.3">
      <c r="A314" s="12"/>
      <c r="C314" s="5" t="s">
        <v>314</v>
      </c>
      <c r="D314" s="231" t="s">
        <v>255</v>
      </c>
      <c r="H314" s="7" t="s">
        <v>315</v>
      </c>
      <c r="I314" s="7" t="s">
        <v>316</v>
      </c>
      <c r="J314" s="7" t="s">
        <v>317</v>
      </c>
      <c r="K314" s="7"/>
      <c r="L314" s="12"/>
    </row>
    <row r="315" spans="1:12" hidden="1" x14ac:dyDescent="0.3">
      <c r="D315" s="231" t="s">
        <v>259</v>
      </c>
      <c r="I315" s="7" t="s">
        <v>318</v>
      </c>
    </row>
    <row r="316" spans="1:12" hidden="1" x14ac:dyDescent="0.3">
      <c r="D316" s="231" t="s">
        <v>261</v>
      </c>
      <c r="I316" s="7" t="s">
        <v>319</v>
      </c>
    </row>
    <row r="317" spans="1:12" hidden="1" x14ac:dyDescent="0.3">
      <c r="D317" s="231" t="s">
        <v>263</v>
      </c>
      <c r="I317" s="7" t="s">
        <v>320</v>
      </c>
    </row>
    <row r="318" spans="1:12" hidden="1" x14ac:dyDescent="0.3">
      <c r="D318" s="231" t="s">
        <v>265</v>
      </c>
      <c r="I318" s="7" t="s">
        <v>321</v>
      </c>
    </row>
    <row r="319" spans="1:12" hidden="1" x14ac:dyDescent="0.3">
      <c r="D319" s="231" t="s">
        <v>267</v>
      </c>
      <c r="I319" s="7" t="s">
        <v>322</v>
      </c>
    </row>
    <row r="320" spans="1:12" hidden="1" x14ac:dyDescent="0.3">
      <c r="D320" s="231" t="s">
        <v>269</v>
      </c>
      <c r="I320" s="7" t="s">
        <v>323</v>
      </c>
    </row>
    <row r="321" spans="1:12" hidden="1" x14ac:dyDescent="0.3">
      <c r="D321" s="231" t="s">
        <v>271</v>
      </c>
      <c r="I321" s="7" t="s">
        <v>324</v>
      </c>
    </row>
    <row r="322" spans="1:12" hidden="1" x14ac:dyDescent="0.3">
      <c r="D322" s="231" t="s">
        <v>273</v>
      </c>
      <c r="I322" s="7" t="s">
        <v>325</v>
      </c>
    </row>
    <row r="323" spans="1:12" hidden="1" x14ac:dyDescent="0.3">
      <c r="D323" s="231" t="s">
        <v>275</v>
      </c>
      <c r="I323" s="7" t="s">
        <v>326</v>
      </c>
    </row>
    <row r="324" spans="1:12" hidden="1" x14ac:dyDescent="0.3">
      <c r="D324" s="231" t="s">
        <v>277</v>
      </c>
      <c r="I324" s="7" t="s">
        <v>327</v>
      </c>
    </row>
    <row r="325" spans="1:12" hidden="1" x14ac:dyDescent="0.3">
      <c r="D325" s="231" t="s">
        <v>279</v>
      </c>
      <c r="I325" s="7" t="s">
        <v>328</v>
      </c>
    </row>
    <row r="326" spans="1:12" hidden="1" x14ac:dyDescent="0.3">
      <c r="D326" s="231" t="s">
        <v>281</v>
      </c>
      <c r="I326" s="7" t="s">
        <v>329</v>
      </c>
    </row>
    <row r="327" spans="1:12" hidden="1" x14ac:dyDescent="0.3">
      <c r="D327" s="231" t="s">
        <v>283</v>
      </c>
      <c r="I327" s="7" t="s">
        <v>330</v>
      </c>
    </row>
    <row r="328" spans="1:12" s="7" customFormat="1" hidden="1" x14ac:dyDescent="0.3">
      <c r="A328" s="12"/>
      <c r="B328" s="5"/>
      <c r="C328" s="5"/>
      <c r="D328" s="231" t="s">
        <v>285</v>
      </c>
      <c r="E328" s="5"/>
      <c r="F328" s="5"/>
      <c r="G328" s="10"/>
      <c r="I328" s="7" t="s">
        <v>331</v>
      </c>
      <c r="L328" s="12"/>
    </row>
    <row r="329" spans="1:12" s="7" customFormat="1" hidden="1" x14ac:dyDescent="0.3">
      <c r="A329" s="12"/>
      <c r="B329" s="5"/>
      <c r="C329" s="5"/>
      <c r="D329" s="231" t="s">
        <v>287</v>
      </c>
      <c r="E329" s="5"/>
      <c r="F329" s="5"/>
      <c r="G329" s="10"/>
      <c r="I329" s="7" t="s">
        <v>332</v>
      </c>
      <c r="L329" s="12"/>
    </row>
    <row r="330" spans="1:12" s="7" customFormat="1" hidden="1" x14ac:dyDescent="0.3">
      <c r="A330" s="12"/>
      <c r="B330" s="5"/>
      <c r="C330" s="5"/>
      <c r="D330" s="231" t="s">
        <v>289</v>
      </c>
      <c r="E330" s="5"/>
      <c r="F330" s="5"/>
      <c r="G330" s="10"/>
      <c r="L330" s="12"/>
    </row>
    <row r="331" spans="1:12" s="7" customFormat="1" hidden="1" x14ac:dyDescent="0.3">
      <c r="A331" s="12"/>
      <c r="B331" s="5"/>
      <c r="C331" s="5"/>
      <c r="D331" s="231" t="s">
        <v>291</v>
      </c>
      <c r="E331" s="5"/>
      <c r="F331" s="5"/>
      <c r="G331" s="10"/>
      <c r="L331" s="12"/>
    </row>
    <row r="332" spans="1:12" s="7" customFormat="1" hidden="1" x14ac:dyDescent="0.3">
      <c r="A332" s="12"/>
      <c r="B332" s="5"/>
      <c r="C332" s="5"/>
      <c r="D332" s="231" t="s">
        <v>292</v>
      </c>
      <c r="E332" s="5"/>
      <c r="F332" s="5"/>
      <c r="G332" s="10"/>
      <c r="L332" s="12"/>
    </row>
    <row r="333" spans="1:12" s="7" customFormat="1" hidden="1" x14ac:dyDescent="0.3">
      <c r="A333" s="12"/>
      <c r="B333" s="5"/>
      <c r="C333" s="5"/>
      <c r="D333" s="231" t="s">
        <v>293</v>
      </c>
      <c r="E333" s="5"/>
      <c r="F333" s="5"/>
      <c r="G333" s="10"/>
      <c r="L333" s="12"/>
    </row>
    <row r="334" spans="1:12" s="7" customFormat="1" hidden="1" x14ac:dyDescent="0.3">
      <c r="A334" s="12"/>
      <c r="B334" s="5"/>
      <c r="C334" s="5"/>
      <c r="D334" s="231" t="s">
        <v>294</v>
      </c>
      <c r="E334" s="5"/>
      <c r="F334" s="5"/>
      <c r="G334" s="10"/>
      <c r="L334" s="12"/>
    </row>
    <row r="335" spans="1:12" s="7" customFormat="1" hidden="1" x14ac:dyDescent="0.3">
      <c r="A335" s="12"/>
      <c r="B335" s="5"/>
      <c r="C335" s="5"/>
      <c r="D335" s="231" t="s">
        <v>295</v>
      </c>
      <c r="E335" s="5"/>
      <c r="F335" s="5"/>
      <c r="G335" s="10"/>
      <c r="L335" s="12"/>
    </row>
    <row r="336" spans="1:12" s="7" customFormat="1" hidden="1" x14ac:dyDescent="0.3">
      <c r="A336" s="12"/>
      <c r="B336" s="5"/>
      <c r="C336" s="5"/>
      <c r="D336" s="231" t="s">
        <v>296</v>
      </c>
      <c r="E336" s="5"/>
      <c r="F336" s="5"/>
      <c r="G336" s="10"/>
      <c r="L336" s="12"/>
    </row>
    <row r="337" spans="1:12" s="7" customFormat="1" hidden="1" x14ac:dyDescent="0.3">
      <c r="A337" s="12"/>
      <c r="B337" s="5"/>
      <c r="C337" s="5"/>
      <c r="D337" s="231" t="s">
        <v>297</v>
      </c>
      <c r="E337" s="5"/>
      <c r="F337" s="5"/>
      <c r="G337" s="10"/>
      <c r="L337" s="12"/>
    </row>
    <row r="338" spans="1:12" s="7" customFormat="1" hidden="1" x14ac:dyDescent="0.3">
      <c r="A338" s="12"/>
      <c r="B338" s="5"/>
      <c r="C338" s="5"/>
      <c r="D338" s="231" t="s">
        <v>298</v>
      </c>
      <c r="E338" s="5"/>
      <c r="F338" s="5"/>
      <c r="G338" s="10"/>
      <c r="L338" s="12"/>
    </row>
    <row r="339" spans="1:12" hidden="1" x14ac:dyDescent="0.3">
      <c r="D339" s="231" t="s">
        <v>299</v>
      </c>
    </row>
    <row r="340" spans="1:12" hidden="1" x14ac:dyDescent="0.3"/>
    <row r="341" spans="1:12" hidden="1" x14ac:dyDescent="0.3"/>
    <row r="342" spans="1:12" hidden="1" x14ac:dyDescent="0.3"/>
    <row r="343" spans="1:12" hidden="1" x14ac:dyDescent="0.3"/>
    <row r="344" spans="1:12" hidden="1" x14ac:dyDescent="0.3"/>
    <row r="345" spans="1:12" hidden="1" x14ac:dyDescent="0.3"/>
    <row r="346" spans="1:12" hidden="1" x14ac:dyDescent="0.3"/>
    <row r="347" spans="1:12" hidden="1" x14ac:dyDescent="0.3"/>
    <row r="348" spans="1:12" hidden="1" x14ac:dyDescent="0.3"/>
    <row r="349" spans="1:12" hidden="1" x14ac:dyDescent="0.3"/>
  </sheetData>
  <sheetProtection algorithmName="SHA-512" hashValue="GrUHjQdinfRDN8j93Vm9YoJQgqnq+ukkxhaqtJF3EjSBuxDIB1ocRJFUVCSK55vVJNaANOzcDAs7I1CZEO9d3w==" saltValue="SaruVMcp99MhEpaTmveN0w==" spinCount="100000" sheet="1" selectLockedCells="1"/>
  <mergeCells count="149">
    <mergeCell ref="H126:H127"/>
    <mergeCell ref="C128:C129"/>
    <mergeCell ref="H128:H129"/>
    <mergeCell ref="C130:C131"/>
    <mergeCell ref="H130:H131"/>
    <mergeCell ref="H116:H117"/>
    <mergeCell ref="C118:C119"/>
    <mergeCell ref="H118:H119"/>
    <mergeCell ref="C124:C125"/>
    <mergeCell ref="H124:H125"/>
    <mergeCell ref="H120:H121"/>
    <mergeCell ref="H122:H123"/>
    <mergeCell ref="C111:C112"/>
    <mergeCell ref="H111:H112"/>
    <mergeCell ref="C114:C115"/>
    <mergeCell ref="C103:C104"/>
    <mergeCell ref="H103:H104"/>
    <mergeCell ref="C105:C106"/>
    <mergeCell ref="H105:H106"/>
    <mergeCell ref="C107:C108"/>
    <mergeCell ref="H107:H108"/>
    <mergeCell ref="H114:H115"/>
    <mergeCell ref="E114:E115"/>
    <mergeCell ref="H41:H42"/>
    <mergeCell ref="C43:C44"/>
    <mergeCell ref="H43:H44"/>
    <mergeCell ref="H47:H48"/>
    <mergeCell ref="C49:C50"/>
    <mergeCell ref="H49:H50"/>
    <mergeCell ref="G52:G53"/>
    <mergeCell ref="H52:H53"/>
    <mergeCell ref="H68:H69"/>
    <mergeCell ref="H60:H61"/>
    <mergeCell ref="H62:H63"/>
    <mergeCell ref="C54:C55"/>
    <mergeCell ref="F54:F69"/>
    <mergeCell ref="G54:G69"/>
    <mergeCell ref="H54:H55"/>
    <mergeCell ref="C56:C57"/>
    <mergeCell ref="H56:H57"/>
    <mergeCell ref="C58:C59"/>
    <mergeCell ref="H58:H59"/>
    <mergeCell ref="C64:C65"/>
    <mergeCell ref="H64:H65"/>
    <mergeCell ref="C66:C67"/>
    <mergeCell ref="H66:H67"/>
    <mergeCell ref="C68:C69"/>
    <mergeCell ref="C45:C46"/>
    <mergeCell ref="H45:H46"/>
    <mergeCell ref="G11:G12"/>
    <mergeCell ref="H11:H12"/>
    <mergeCell ref="C13:C14"/>
    <mergeCell ref="F13:F50"/>
    <mergeCell ref="G13:G50"/>
    <mergeCell ref="H13:H14"/>
    <mergeCell ref="C15:C16"/>
    <mergeCell ref="H15:H16"/>
    <mergeCell ref="C17:C18"/>
    <mergeCell ref="H17:H18"/>
    <mergeCell ref="C19:C20"/>
    <mergeCell ref="H19:H20"/>
    <mergeCell ref="C21:C22"/>
    <mergeCell ref="H21:H22"/>
    <mergeCell ref="C23:C24"/>
    <mergeCell ref="H23:H24"/>
    <mergeCell ref="E11:E12"/>
    <mergeCell ref="H79:H80"/>
    <mergeCell ref="C81:C82"/>
    <mergeCell ref="H81:H82"/>
    <mergeCell ref="C83:C84"/>
    <mergeCell ref="H83:H84"/>
    <mergeCell ref="C85:C86"/>
    <mergeCell ref="H85:H86"/>
    <mergeCell ref="H109:H110"/>
    <mergeCell ref="B11:B12"/>
    <mergeCell ref="D11:D12"/>
    <mergeCell ref="F11:F12"/>
    <mergeCell ref="C11:C12"/>
    <mergeCell ref="B13:B50"/>
    <mergeCell ref="B54:B69"/>
    <mergeCell ref="B52:B53"/>
    <mergeCell ref="D52:D53"/>
    <mergeCell ref="F52:F53"/>
    <mergeCell ref="C41:C42"/>
    <mergeCell ref="C47:C48"/>
    <mergeCell ref="C52:C53"/>
    <mergeCell ref="E52:E53"/>
    <mergeCell ref="C33:C34"/>
    <mergeCell ref="C60:C61"/>
    <mergeCell ref="C62:C63"/>
    <mergeCell ref="G73:G74"/>
    <mergeCell ref="H73:H74"/>
    <mergeCell ref="E73:E74"/>
    <mergeCell ref="C109:C110"/>
    <mergeCell ref="C25:C26"/>
    <mergeCell ref="H25:H26"/>
    <mergeCell ref="C27:C28"/>
    <mergeCell ref="H27:H28"/>
    <mergeCell ref="C29:C30"/>
    <mergeCell ref="H29:H30"/>
    <mergeCell ref="C31:C32"/>
    <mergeCell ref="H31:H32"/>
    <mergeCell ref="H35:H36"/>
    <mergeCell ref="C37:C38"/>
    <mergeCell ref="H37:H38"/>
    <mergeCell ref="C39:C40"/>
    <mergeCell ref="H39:H40"/>
    <mergeCell ref="C75:C76"/>
    <mergeCell ref="F75:F112"/>
    <mergeCell ref="G75:G112"/>
    <mergeCell ref="H75:H76"/>
    <mergeCell ref="C77:C78"/>
    <mergeCell ref="H77:H78"/>
    <mergeCell ref="C79:C80"/>
    <mergeCell ref="B116:B131"/>
    <mergeCell ref="B114:B115"/>
    <mergeCell ref="D114:D115"/>
    <mergeCell ref="F114:F115"/>
    <mergeCell ref="G114:G115"/>
    <mergeCell ref="C116:C117"/>
    <mergeCell ref="F116:F131"/>
    <mergeCell ref="G116:G131"/>
    <mergeCell ref="C126:C127"/>
    <mergeCell ref="C120:C121"/>
    <mergeCell ref="C122:C123"/>
    <mergeCell ref="B73:B74"/>
    <mergeCell ref="D73:D74"/>
    <mergeCell ref="F73:F74"/>
    <mergeCell ref="B75:B112"/>
    <mergeCell ref="C73:C74"/>
    <mergeCell ref="C7:F7"/>
    <mergeCell ref="C95:C96"/>
    <mergeCell ref="H95:H96"/>
    <mergeCell ref="C97:C98"/>
    <mergeCell ref="H97:H98"/>
    <mergeCell ref="C99:C100"/>
    <mergeCell ref="H99:H100"/>
    <mergeCell ref="C101:C102"/>
    <mergeCell ref="H101:H102"/>
    <mergeCell ref="C87:C88"/>
    <mergeCell ref="H87:H88"/>
    <mergeCell ref="C89:C90"/>
    <mergeCell ref="H89:H90"/>
    <mergeCell ref="C91:C92"/>
    <mergeCell ref="H91:H92"/>
    <mergeCell ref="C93:C94"/>
    <mergeCell ref="H93:H94"/>
    <mergeCell ref="H33:H34"/>
    <mergeCell ref="C35:C36"/>
  </mergeCells>
  <phoneticPr fontId="6" type="noConversion"/>
  <conditionalFormatting sqref="I13:J131">
    <cfRule type="containsText" dxfId="16" priority="169" operator="containsText" text="Preencha">
      <formula>NOT(ISERROR(SEARCH("Preencha",I13)))</formula>
    </cfRule>
  </conditionalFormatting>
  <dataValidations xWindow="852" yWindow="840" count="4">
    <dataValidation type="decimal" operator="greaterThan" allowBlank="1" showInputMessage="1" showErrorMessage="1" sqref="E14 E121 E123 E119 E90 E88 E94 E86 E100 E98 E96 E102 E63 E59 E28 E26 E32 E24 E38 E36 E34 E40 E125 E129 E92 E117 E131 E84 E82 E61 E112 E110 E108 E106 E104 E80 E78 E76 E65 E30 E67 E57 E55 E69 E22 E20 E127 E50 E48 E46 E44 E42 E18 E16" xr:uid="{EDF10B7A-DD0E-465F-93DC-35A5B8AC7036}">
      <formula1>0</formula1>
    </dataValidation>
    <dataValidation type="list" allowBlank="1" showErrorMessage="1" sqref="F75:F112 F116:F131 F54:F69 F13:F50" xr:uid="{0B629D1A-15CC-481F-AFDD-F98E394CD083}">
      <formula1>#REF!</formula1>
    </dataValidation>
    <dataValidation type="whole" operator="greaterThan" allowBlank="1" showInputMessage="1" showErrorMessage="1" sqref="E49 E122 E120 E93 E91 E89 E87 E101 E99 E97 E95 E60 E62 E31 E29 E27 E25 E39 E37 E35 E33 E126 E130 E128 E124 E118 E116 E85 E83 E109 E107 E105 E103 E81 E79 E77 E75 E111 E64 E68 E66 E58 E56 E54 E23 E21 E47 E45 E43 E41 E19 E17 E15 E13" xr:uid="{66AA0795-09A6-4D75-89C6-59FA1C39DB90}">
      <formula1>0</formula1>
    </dataValidation>
    <dataValidation allowBlank="1" showErrorMessage="1" promptTitle="asdfadsfasdfasfd" prompt="asdfdfadsfasfdasdfsf_x000a_asdfadsfasdfasfdasfd_x000a_asdfasdfasdfasdfasdf" sqref="D75:D112 D116:D131 D54:D69 D13:D50" xr:uid="{F8FE703D-443B-470F-A776-0C95D44FCAC4}"/>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b c 0 1 c 4 3 e - f f e 6 - 4 5 0 a - 8 5 6 c - a 7 6 1 0 b 2 3 1 7 5 3 "   x m l n s = " h t t p : / / s c h e m a s . m i c r o s o f t . c o m / D a t a M a s h u p " > A A A A A J 0 F A A B Q S w M E F A A C A A g A 8 Y J s W i N 1 E a e e A A A A 6 Q A A A B I A H A B D b 2 5 m a W c v U G F j a 2 F n Z S 5 4 b W w g o h g A K K A U A A A A A A A A A A A A A A A A A A A A A A A A A A A A h c 6 9 D o I w G I X h W 2 m 6 0 6 8 g J o Z 8 l M F V E h M T 4 9 q U i o 1 Q D C 2 W e 3 P w k r w F M f 5 u r u c 8 w 3 u 7 X L E Y 2 4 a c d e 9 M Z 3 M a M 0 6 J t q q r j K 1 z O v h 9 t K C F w L V U R 1 l r M m H r s t F V O T 1 4 f 8 o A Q g g s z F j X 1 5 B w H s O u X G 3 U Q b e S f r D 5 j y N j n Z d W a S p w + 4 w R C Y t T z l I + Z x z h P W J p 7 B c k U + / j / R l x O T R + 6 D U B g f D K F n d Q S w M E F A A C A A g A 8 Y J 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G C b F q 3 l e v S n Q I A A D k H A A A T A B w A R m 9 y b X V s Y X M v U 2 V j d G l v b j E u b S C i G A A o o B Q A A A A A A A A A A A A A A A A A A A A A A A A A A A C d V N F u 2 j A U f U f q P 1 j Z S 5 B S V G g 1 a a v 6 g E K r d e s K K m n 3 0 F S R S W 7 B q 2 M j 2 y C m i n 9 Z t Y d p e 9 0 f L D + 2 6 5 C U D g L r + k B I 7 r H P O f f m x B p i w 6 Q g / c V / 8 3 C n t l P T I 6 o g I f 0 R g G m S I 8 L B 1 A j p y 4 m K A R + P Z z H w x i e p 7 g Z S 3 r k n j E P D l 8 K A M N p 1 / L f h p Q a l w 8 8 w o C r s C u g o N g W y S 8 6 o N k w M y R X l E 9 A e O U t o 2 L v o v j / 2 g 2 4 / 3 G s 2 S L v T C 3 2 q B l K 0 k 1 5 4 K q Z I S R W T E Q L R 3 h v S 2 m v t R 7 5 M x + h I h h 2 a S B 2 1 D Z u y h C Y Q x e X O x o z r m V P 3 i J h w 7 h G j J l D 3 s I N z O m V D m v d 7 V L R z f 3 1 q I M V H Z 9 G t 4 5 E P T C S P B e d m f t 2 h h t 7 Y / a + c n p K p N D i b E a C i 0 g 4 u D O g A B 1 A g 7 x Z 1 d y n l k e s C a 3 P e j y m n S u M u a + q m v m D 1 R 1 Q M k T S W f J I K Y r 6 M Y U k c K C r 0 r V S p n 6 M B g t q t c O K R + 3 v n O B 0 r 0 B Q f L A n 2 n w 5 A z R F y z m U K J K H k l q n 0 E T c w M z n a F h J r p 8 K 8 P m h Y h b z o K 4 Y T J p C W y x N q C i T 7 l b C h J A k Q W o 5 / j b M D O l Y s + 5 5 9 k 1 Z 4 8 0 I f a Y c S x T Y j U X M N C 9 g 4 N x B n D z y e c L l V f 6 B g u i 5 8 h d n K H q b A N y N R q w L j U q 1 V L 0 X e n H X 0 E R K 8 r / B D 0 u y n X p 9 z 2 2 Q / K i D E H B C 7 l 3 2 n i E m g W J r i G 7 e M p L k x I T Y d V Y n K A 1 K a B x q P S I B E D c v q 5 n c n G C k 3 q t c f w 8 O 5 5 V 9 0 M C + z y o G K w s R W C y t u N 6 j n d C i 6 V f M C x p z G y D W 1 J 8 d S t a j n 5 4 m 7 Y g 2 H t 2 s v + C u W q X K 9 F V 6 + y G q R p / N d k V l x g x q / v 2 5 Q y r f 8 U 6 r 1 T K l 8 i g 6 x l 8 Z L 2 9 p / r l a r l H n x B A + e K 7 V v V b z / a 6 s i 4 F s + i f L Q X H P 4 V y q f H p n z e o 2 J L U q H f w B Q S w E C L Q A U A A I A C A D x g m x a I 3 U R p 5 4 A A A D p A A A A E g A A A A A A A A A A A A A A A A A A A A A A Q 2 9 u Z m l n L 1 B h Y 2 t h Z 2 U u e G 1 s U E s B A i 0 A F A A C A A g A 8 Y J s W g / K 6 a u k A A A A 6 Q A A A B M A A A A A A A A A A A A A A A A A 6 g A A A F t D b 2 5 0 Z W 5 0 X 1 R 5 c G V z X S 5 4 b W x Q S w E C L Q A U A A I A C A D x g m x a t 5 X r 0 p 0 C A A A 5 B w A A E w A A A A A A A A A A A A A A A A D b A Q A A R m 9 y b X V s Y X M v U 2 V j d G l v b j E u b V B L B Q Y A A A A A A w A D A M I A A A D F 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f F w A A A A A A A P 0 W 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S X N U e X B l R G V 0 Z W N 0 a W 9 u R W 5 h Y m x l Z C I g V m F s d W U 9 I n N U c n V l I i A v P j w v U 3 R h Y m x l R W 5 0 c m l l c z 4 8 L 0 l 0 Z W 0 + P E l 0 Z W 0 + P E l 0 Z W 1 M b 2 N h d G l v b j 4 8 S X R l b V R 5 c G U + R m 9 y b X V s Y T w v S X R l b V R 5 c G U + P E l 0 Z W 1 Q Y X R o P l N l Y 3 R p b 2 4 x L 1 N o Z W V 0 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S Z X N 1 b H R U e X B l I i B W Y W x 1 Z T 0 i c 1 R h Y m x l I i A v P j x F b n R y e S B U e X B l P S J O Y W 1 l V X B k Y X R l Z E F m d G V y R m l s b C I g V m F s d W U 9 I m w w I i A v P j x F b n R y e S B U e X B l P S J O Y X Z p Z 2 F 0 a W 9 u U 3 R l c E 5 h b W U i I F Z h b H V l P S J z T m F 2 Z W d h w 6 f D o 2 8 i I C 8 + P E V u d H J 5 I F R 5 c G U 9 I k Z p b G x l Z E N v b X B s Z X R l U m V z d W x 0 V G 9 X b 3 J r c 2 h l Z X Q i I F Z h b H V l P S J s M S I g L z 4 8 R W 5 0 c n k g V H l w Z T 0 i U X V l c n l J R C I g V m F s d W U 9 I n M 3 M m I 3 M j V m O S 1 j Y m Q 1 L T R h O G I t Y m F m O S 1 k Y z N j M T l i N j F j N j g i I C 8 + P E V u d H J 5 I F R 5 c G U 9 I k J 1 Z m Z l c k 5 l e H R S Z W Z y Z X N o I i B W Y W x 1 Z T 0 i b D E i I C 8 + P E V u d H J 5 I F R 5 c G U 9 I k Z p b G x M Y X N 0 V X B k Y X R l Z C I g V m F s d W U 9 I m Q y M D I 1 L T A z L T E y V D E 2 O j I z O j M 1 L j A 1 O D g z M D B a I i A v P j x F b n R y e S B U e X B l P S J G a W x s R X J y b 3 J D b 3 V u d C I g V m F s d W U 9 I m w w I i A v P j x F b n R y e S B U e X B l P S J G a W x s Q 2 9 s d W 1 u V H l w Z X M i I F Z h b H V l P S J z Q l F Z R E N R W U d C Z 1 l H Q m d Z R 0 J R W U R B d z 0 9 I i A v P j x F b n R y e S B U e X B l P S J G a W x s R X J y b 3 J D b 2 R l I i B W Y W x 1 Z T 0 i c 1 V u a 2 5 v d 2 4 i I C 8 + P E V u d H J 5 I F R 5 c G U 9 I k Z p b G x D b 2 x 1 b W 5 O Y W 1 l c y I g V m F s d W U 9 I n N b J n F 1 b 3 Q 7 R W 1 w c m V z Y S Z x d W 9 0 O y w m c X V v d D t O b 2 1 l I G R h I G Z p c m 1 h J n F 1 b 3 Q 7 L C Z x d W 9 0 O 0 F u b y Z x d W 9 0 O y w m c X V v d D t D c m l h Z G 8 g Z W 0 m c X V v d D s s J n F 1 b 3 Q 7 Q 8 O z Z G l n b y B k Z S B h d G l 2 a W R h Z G U m c X V v d D s s J n F 1 b 3 Q 7 R G V z Y 3 J p w 6 f D o 2 8 g Z G E g Y X R p d m l k Y W R l J n F 1 b 3 Q 7 L C Z x d W 9 0 O 0 N h d G V n b 3 J p Y S Z x d W 9 0 O y w m c X V v d D t D Y X R l Z 2 9 y a W F f M S Z x d W 9 0 O y w m c X V v d D t U a X B v I G R l I G P D o W x j d W x v J n F 1 b 3 Q 7 L C Z x d W 9 0 O 0 R l c 2 N y a c O n w 6 N v I G J y Z X Z l J n F 1 b 3 Q 7 L C Z x d W 9 0 O 1 Z h c m n D o X Z l b C Z x d W 9 0 O y w m c X V v d D t W Y X J p w 6 F 2 Z W x f M i Z x d W 9 0 O y w m c X V v d D t W Y W x v c i Z x d W 9 0 O y w m c X V v d D t V b m l k Y W R l I G R l I E 1 l Z G l k Y S Z x d W 9 0 O y w m c X V v d D t E Z S B t w 6 p z J n F 1 b 3 Q 7 L C Z x d W 9 0 O 0 F 0 w 6 k g b c O q c y Z x d W 9 0 O 1 0 i I C 8 + P E V u d H J 5 I F R 5 c G U 9 I k Z p b G x D b 3 V u d C I g V m F s d W U 9 I m w y M z c x I i A v P j x F b n R y e S B U e X B l P S J G a W x s U 3 R h d H V z I i B W Y W x 1 Z T 0 i c 0 N v b X B s Z X R l I i A v P j x F b n R y e S B U e X B l P S J B Z G R l Z F R v R G F 0 Y U 1 v Z G V s I i B W Y W x 1 Z T 0 i b D A i I C 8 + P E V u d H J 5 I F R 5 c G U 9 I l J l b G F 0 a W 9 u c 2 h p c E l u Z m 9 D b 2 5 0 Y W l u Z X I i I F Z h b H V l P S J z e y Z x d W 9 0 O 2 N v b H V t b k N v d W 5 0 J n F 1 b 3 Q 7 O j E 2 L C Z x d W 9 0 O 2 t l e U N v b H V t b k 5 h b W V z J n F 1 b 3 Q 7 O l t d L C Z x d W 9 0 O 3 F 1 Z X J 5 U m V s Y X R p b 2 5 z a G l w c y Z x d W 9 0 O z p b X S w m c X V v d D t j b 2 x 1 b W 5 J Z G V u d G l 0 a W V z J n F 1 b 3 Q 7 O l s m c X V v d D t T Z W N 0 a W 9 u M S 9 T a G V l d D E v Q X V 0 b 1 J l b W 9 2 Z W R D b 2 x 1 b W 5 z M S 5 7 R W 1 w c m V z Y S w w f S Z x d W 9 0 O y w m c X V v d D t T Z W N 0 a W 9 u M S 9 T a G V l d D E v Q X V 0 b 1 J l b W 9 2 Z W R D b 2 x 1 b W 5 z M S 5 7 T m 9 t Z S B k Y S B m a X J t Y S w x f S Z x d W 9 0 O y w m c X V v d D t T Z W N 0 a W 9 u M S 9 T a G V l d D E v Q X V 0 b 1 J l b W 9 2 Z W R D b 2 x 1 b W 5 z M S 5 7 Q W 5 v L D J 9 J n F 1 b 3 Q 7 L C Z x d W 9 0 O 1 N l Y 3 R p b 2 4 x L 1 N o Z W V 0 M S 9 B d X R v U m V t b 3 Z l Z E N v b H V t b n M x L n t D c m l h Z G 8 g Z W 0 s M 3 0 m c X V v d D s s J n F 1 b 3 Q 7 U 2 V j d G l v b j E v U 2 h l Z X Q x L 0 F 1 d G 9 S Z W 1 v d m V k Q 2 9 s d W 1 u c z E u e 0 P D s 2 R p Z 2 8 g Z G U g Y X R p d m l k Y W R l L D R 9 J n F 1 b 3 Q 7 L C Z x d W 9 0 O 1 N l Y 3 R p b 2 4 x L 1 N o Z W V 0 M S 9 B d X R v U m V t b 3 Z l Z E N v b H V t b n M x L n t E Z X N j c m n D p 8 O j b y B k Y S B h d G l 2 a W R h Z G U s N X 0 m c X V v d D s s J n F 1 b 3 Q 7 U 2 V j d G l v b j E v U 2 h l Z X Q x L 0 F 1 d G 9 S Z W 1 v d m V k Q 2 9 s d W 1 u c z E u e 0 N h d G V n b 3 J p Y S w 2 f S Z x d W 9 0 O y w m c X V v d D t T Z W N 0 a W 9 u M S 9 T a G V l d D E v Q X V 0 b 1 J l b W 9 2 Z W R D b 2 x 1 b W 5 z M S 5 7 Q 2 F 0 Z W d v c m l h X z E s N 3 0 m c X V v d D s s J n F 1 b 3 Q 7 U 2 V j d G l v b j E v U 2 h l Z X Q x L 0 F 1 d G 9 S Z W 1 v d m V k Q 2 9 s d W 1 u c z E u e 1 R p c G 8 g Z G U g Y 8 O h b G N 1 b G 8 s O H 0 m c X V v d D s s J n F 1 b 3 Q 7 U 2 V j d G l v b j E v U 2 h l Z X Q x L 0 F 1 d G 9 S Z W 1 v d m V k Q 2 9 s d W 1 u c z E u e 0 R l c 2 N y a c O n w 6 N v I G J y Z X Z l L D l 9 J n F 1 b 3 Q 7 L C Z x d W 9 0 O 1 N l Y 3 R p b 2 4 x L 1 N o Z W V 0 M S 9 B d X R v U m V t b 3 Z l Z E N v b H V t b n M x L n t W Y X J p w 6 F 2 Z W w s M T B 9 J n F 1 b 3 Q 7 L C Z x d W 9 0 O 1 N l Y 3 R p b 2 4 x L 1 N o Z W V 0 M S 9 B d X R v U m V t b 3 Z l Z E N v b H V t b n M x L n t W Y X J p w 6 F 2 Z W x f M i w x M X 0 m c X V v d D s s J n F 1 b 3 Q 7 U 2 V j d G l v b j E v U 2 h l Z X Q x L 0 F 1 d G 9 S Z W 1 v d m V k Q 2 9 s d W 1 u c z E u e 1 Z h b G 9 y L D E y f S Z x d W 9 0 O y w m c X V v d D t T Z W N 0 a W 9 u M S 9 T a G V l d D E v Q X V 0 b 1 J l b W 9 2 Z W R D b 2 x 1 b W 5 z M S 5 7 V W 5 p Z G F k Z S B k Z S B N Z W R p Z G E s M T N 9 J n F 1 b 3 Q 7 L C Z x d W 9 0 O 1 N l Y 3 R p b 2 4 x L 1 N o Z W V 0 M S 9 B d X R v U m V t b 3 Z l Z E N v b H V t b n M x L n t E Z S B t w 6 p z L D E 0 f S Z x d W 9 0 O y w m c X V v d D t T Z W N 0 a W 9 u M S 9 T a G V l d D E v Q X V 0 b 1 J l b W 9 2 Z W R D b 2 x 1 b W 5 z M S 5 7 Q X T D q S B t w 6 p z L D E 1 f S Z x d W 9 0 O 1 0 s J n F 1 b 3 Q 7 Q 2 9 s d W 1 u Q 2 9 1 b n Q m c X V v d D s 6 M T Y s J n F 1 b 3 Q 7 S 2 V 5 Q 2 9 s d W 1 u T m F t Z X M m c X V v d D s 6 W 1 0 s J n F 1 b 3 Q 7 Q 2 9 s d W 1 u S W R l b n R p d G l l c y Z x d W 9 0 O z p b J n F 1 b 3 Q 7 U 2 V j d G l v b j E v U 2 h l Z X Q x L 0 F 1 d G 9 S Z W 1 v d m V k Q 2 9 s d W 1 u c z E u e 0 V t c H J l c 2 E s M H 0 m c X V v d D s s J n F 1 b 3 Q 7 U 2 V j d G l v b j E v U 2 h l Z X Q x L 0 F 1 d G 9 S Z W 1 v d m V k Q 2 9 s d W 1 u c z E u e 0 5 v b W U g Z G E g Z m l y b W E s M X 0 m c X V v d D s s J n F 1 b 3 Q 7 U 2 V j d G l v b j E v U 2 h l Z X Q x L 0 F 1 d G 9 S Z W 1 v d m V k Q 2 9 s d W 1 u c z E u e 0 F u b y w y f S Z x d W 9 0 O y w m c X V v d D t T Z W N 0 a W 9 u M S 9 T a G V l d D E v Q X V 0 b 1 J l b W 9 2 Z W R D b 2 x 1 b W 5 z M S 5 7 Q 3 J p Y W R v I G V t L D N 9 J n F 1 b 3 Q 7 L C Z x d W 9 0 O 1 N l Y 3 R p b 2 4 x L 1 N o Z W V 0 M S 9 B d X R v U m V t b 3 Z l Z E N v b H V t b n M x L n t D w 7 N k a W d v I G R l I G F 0 a X Z p Z G F k Z S w 0 f S Z x d W 9 0 O y w m c X V v d D t T Z W N 0 a W 9 u M S 9 T a G V l d D E v Q X V 0 b 1 J l b W 9 2 Z W R D b 2 x 1 b W 5 z M S 5 7 R G V z Y 3 J p w 6 f D o 2 8 g Z G E g Y X R p d m l k Y W R l L D V 9 J n F 1 b 3 Q 7 L C Z x d W 9 0 O 1 N l Y 3 R p b 2 4 x L 1 N o Z W V 0 M S 9 B d X R v U m V t b 3 Z l Z E N v b H V t b n M x L n t D Y X R l Z 2 9 y a W E s N n 0 m c X V v d D s s J n F 1 b 3 Q 7 U 2 V j d G l v b j E v U 2 h l Z X Q x L 0 F 1 d G 9 S Z W 1 v d m V k Q 2 9 s d W 1 u c z E u e 0 N h d G V n b 3 J p Y V 8 x L D d 9 J n F 1 b 3 Q 7 L C Z x d W 9 0 O 1 N l Y 3 R p b 2 4 x L 1 N o Z W V 0 M S 9 B d X R v U m V t b 3 Z l Z E N v b H V t b n M x L n t U a X B v I G R l I G P D o W x j d W x v L D h 9 J n F 1 b 3 Q 7 L C Z x d W 9 0 O 1 N l Y 3 R p b 2 4 x L 1 N o Z W V 0 M S 9 B d X R v U m V t b 3 Z l Z E N v b H V t b n M x L n t E Z X N j c m n D p 8 O j b y B i c m V 2 Z S w 5 f S Z x d W 9 0 O y w m c X V v d D t T Z W N 0 a W 9 u M S 9 T a G V l d D E v Q X V 0 b 1 J l b W 9 2 Z W R D b 2 x 1 b W 5 z M S 5 7 V m F y a c O h d m V s L D E w f S Z x d W 9 0 O y w m c X V v d D t T Z W N 0 a W 9 u M S 9 T a G V l d D E v Q X V 0 b 1 J l b W 9 2 Z W R D b 2 x 1 b W 5 z M S 5 7 V m F y a c O h d m V s X z I s M T F 9 J n F 1 b 3 Q 7 L C Z x d W 9 0 O 1 N l Y 3 R p b 2 4 x L 1 N o Z W V 0 M S 9 B d X R v U m V t b 3 Z l Z E N v b H V t b n M x L n t W Y W x v c i w x M n 0 m c X V v d D s s J n F 1 b 3 Q 7 U 2 V j d G l v b j E v U 2 h l Z X Q x L 0 F 1 d G 9 S Z W 1 v d m V k Q 2 9 s d W 1 u c z E u e 1 V u a W R h Z G U g Z G U g T W V k a W R h L D E z f S Z x d W 9 0 O y w m c X V v d D t T Z W N 0 a W 9 u M S 9 T a G V l d D E v Q X V 0 b 1 J l b W 9 2 Z W R D b 2 x 1 b W 5 z M S 5 7 R G U g b c O q c y w x N H 0 m c X V v d D s s J n F 1 b 3 Q 7 U 2 V j d G l v b j E v U 2 h l Z X Q x L 0 F 1 d G 9 S Z W 1 v d m V k Q 2 9 s d W 1 u c z E u e 0 F 0 w 6 k g b c O q c y w x N X 0 m c X V v d D t d L C Z x d W 9 0 O 1 J l b G F 0 a W 9 u c 2 h p c E l u Z m 8 m c X V v d D s 6 W 1 1 9 I i A v P j w v U 3 R h Y m x l R W 5 0 c m l l c z 4 8 L 0 l 0 Z W 0 + P E l 0 Z W 0 + P E l 0 Z W 1 M b 2 N h d G l v b j 4 8 S X R l b V R 5 c G U + R m 9 y b X V s Y T w v S X R l b V R 5 c G U + P E l 0 Z W 1 Q Y X R o P l N l Y 3 R p b 2 4 x L 1 N o Z W V 0 M S 9 T b 3 V y Y 2 U 8 L 0 l 0 Z W 1 Q Y X R o P j w v S X R l b U x v Y 2 F 0 a W 9 u P j x T d G F i b G V F b n R y a W V z I C 8 + P C 9 J d G V t P j x J d G V t P j x J d G V t T G 9 j Y X R p b 2 4 + P E l 0 Z W 1 U e X B l P k Z v c m 1 1 b G E 8 L 0 l 0 Z W 1 U e X B l P j x J d G V t U G F 0 a D 5 T Z W N 0 a W 9 u M S 9 T a G V l d D E v T m F 2 a W d h d G l v b j w v S X R l b V B h d G g + P C 9 J d G V t T G 9 j Y X R p b 2 4 + P F N 0 Y W J s Z U V u d H J p Z X M g L z 4 8 L 0 l 0 Z W 0 + P E l 0 Z W 0 + P E l 0 Z W 1 M b 2 N h d G l v b j 4 8 S X R l b V R 5 c G U + R m 9 y b X V s Y T w v S X R l b V R 5 c G U + P E l 0 Z W 1 Q Y X R o P l N l Y 3 R p b 2 4 x L 1 N o Z W V 0 M S 9 Q c m 9 t b 3 R l Z C U y M G h l Y W R l c n M 8 L 0 l 0 Z W 1 Q Y X R o P j w v S X R l b U x v Y 2 F 0 a W 9 u P j x T d G F i b G V F b n R y a W V z I C 8 + P C 9 J d G V t P j x J d G V t P j x J d G V t T G 9 j Y X R p b 2 4 + P E l 0 Z W 1 U e X B l P k Z v c m 1 1 b G E 8 L 0 l 0 Z W 1 U e X B l P j x J d G V t U G F 0 a D 5 T Z W N 0 a W 9 u M S 9 T a G V l d D E v Q 2 h h b m d l Z C U y M G N v b H V t b i U y M H R 5 c G U 8 L 0 l 0 Z W 1 Q Y X R o P j w v S X R l b U x v Y 2 F 0 a W 9 u P j x T d G F i b G V F b n R y a W V z I C 8 + P C 9 J d G V t P j x J d G V t P j x J d G V t T G 9 j Y X R p b 2 4 + P E l 0 Z W 1 U e X B l P k Z v c m 1 1 b G E 8 L 0 l 0 Z W 1 U e X B l P j x J d G V t U G F 0 a D 5 T Z W N 0 a W 9 u M S 9 T a G V l d D E v V H J p b W 1 l Z C U y M H R l e H Q l M j A x P C 9 J d G V t U G F 0 a D 4 8 L 0 l 0 Z W 1 M b 2 N h d G l v b j 4 8 U 3 R h Y m x l R W 5 0 c m l l c y A v P j w v S X R l b T 4 8 S X R l b T 4 8 S X R l b U x v Y 2 F 0 a W 9 u P j x J d G V t V H l w Z T 5 G b 3 J t d W x h P C 9 J d G V t V H l w Z T 4 8 S X R l b V B h d G g + U 2 V j d G l v b j E v U 2 h l Z X Q x L 0 N s Z W F u Z W Q l M j B 0 Z X h 0 P C 9 J d G V t U G F 0 a D 4 8 L 0 l 0 Z W 1 M b 2 N h d G l v b j 4 8 U 3 R h Y m x l R W 5 0 c m l l c y A v P j w v S X R l b T 4 8 S X R l b T 4 8 S X R l b U x v Y 2 F 0 a W 9 u P j x J d G V t V H l w Z T 5 G b 3 J t d W x h P C 9 J d G V t V H l w Z T 4 8 S X R l b V B h d G g + U 2 V j d G l v b j E v U 2 h l Z X Q x L 1 J l c G x h Y 2 V k J T I w d m F s d W U 8 L 0 l 0 Z W 1 Q Y X R o P j w v S X R l b U x v Y 2 F 0 a W 9 u P j x T d G F i b G V F b n R y a W V z I C 8 + P C 9 J d G V t P j x J d G V t P j x J d G V t T G 9 j Y X R p b 2 4 + P E l 0 Z W 1 U e X B l P k Z v c m 1 1 b G E 8 L 0 l 0 Z W 1 U e X B l P j x J d G V t U G F 0 a D 5 T Z W N 0 a W 9 u M S 9 T a G V l d D E v U m V w b G F j Z W Q l M j B 2 Y W x 1 Z S U y M D E 8 L 0 l 0 Z W 1 Q Y X R o P j w v S X R l b U x v Y 2 F 0 a W 9 u P j x T d G F i b G V F b n R y a W V z I C 8 + P C 9 J d G V t P j x J d G V t P j x J d G V t T G 9 j Y X R p b 2 4 + P E l 0 Z W 1 U e X B l P k Z v c m 1 1 b G E 8 L 0 l 0 Z W 1 U e X B l P j x J d G V t U G F 0 a D 5 T Z W N 0 a W 9 u M S 9 T a G V l d D E v U m V w b G F j Z W Q l M j B 2 Y W x 1 Z S U y M D I 8 L 0 l 0 Z W 1 Q Y X R o P j w v S X R l b U x v Y 2 F 0 a W 9 u P j x T d G F i b G V F b n R y a W V z I C 8 + P C 9 J d G V t P j x J d G V t P j x J d G V t T G 9 j Y X R p b 2 4 + P E l 0 Z W 1 U e X B l P k Z v c m 1 1 b G E 8 L 0 l 0 Z W 1 U e X B l P j x J d G V t U G F 0 a D 5 T Z W N 0 a W 9 u M S 9 T a G V l d D E v U m V w b G F j Z W Q l M j B 2 Y W x 1 Z S U y M D M 8 L 0 l 0 Z W 1 Q Y X R o P j w v S X R l b U x v Y 2 F 0 a W 9 u P j x T d G F i b G V F b n R y a W V z I C 8 + P C 9 J d G V t P j x J d G V t P j x J d G V t T G 9 j Y X R p b 2 4 + P E l 0 Z W 1 U e X B l P k Z v c m 1 1 b G E 8 L 0 l 0 Z W 1 U e X B l P j x J d G V t U G F 0 a D 5 T Z W N 0 a W 9 u M S 9 T a G V l d D E v U m V w b G F j Z W Q l M j B 2 Y W x 1 Z S U y M D Q 8 L 0 l 0 Z W 1 Q Y X R o P j w v S X R l b U x v Y 2 F 0 a W 9 u P j x T d G F i b G V F b n R y a W V z I C 8 + P C 9 J d G V t P j x J d G V t P j x J d G V t T G 9 j Y X R p b 2 4 + P E l 0 Z W 1 U e X B l P k Z v c m 1 1 b G E 8 L 0 l 0 Z W 1 U e X B l P j x J d G V t U G F 0 a D 5 T Z W N 0 a W 9 u M S 9 T a G V l d D E v Q 2 h h b m d l Z C U y M G N v b H V t b i U y M H R 5 c G U l M j A x P C 9 J d G V t U G F 0 a D 4 8 L 0 l 0 Z W 1 M b 2 N h d G l v b j 4 8 U 3 R h Y m x l R W 5 0 c m l l c y A v P j w v S X R l b T 4 8 L 0 l 0 Z W 1 z P j w v T G 9 j Y W x Q Y W N r Y W d l T W V 0 Y W R h d G F G a W x l P h Y A A A B Q S w U G A A A A A A A A A A A A A A A A A A A A A A A A J g E A A A E A A A D Q j J 3 f A R X R E Y x 6 A M B P w p f r A Q A A A G 6 x f K / x Q P h I t X n G y r Q t o t c A A A A A A g A A A A A A E G Y A A A A B A A A g A A A A / k R f r Y L N H t v Z 4 0 c s K z N i r s a W K l 1 f / P h W s U M a w A H 0 3 I Y A A A A A D o A A A A A C A A A g A A A A K 0 9 3 c y 7 7 2 N u v w m N L k e s o 7 C 9 H S c X h 4 w 7 r B m l u E p W c k B B Q A A A A 6 E s z i 2 S 2 U k W z k R c f l h U p o g U 4 o g 1 u Y H i t h d f C l 8 F n w W n b q g p K l c 5 C 6 v + o F G g q y / A 4 P z P d 5 1 j 9 L y K H 7 r m e C 6 u C u u T 8 y x 5 8 4 G m Y b k X 8 N D x L L C J A A A A A t h Q y j z k 6 A l B 6 q S G c 1 F q Y / n C 3 H z T 6 c d v / y f f Z 3 r F Q e c K g 7 P Y + 0 t N p K T v Q m e E F 1 L E Y K 6 e Y g b H P s i m F D X 8 f E A x Z o w = = < / D a t a M a s h u p > 
</file>

<file path=customXml/itemProps1.xml><?xml version="1.0" encoding="utf-8"?>
<ds:datastoreItem xmlns:ds="http://schemas.openxmlformats.org/officeDocument/2006/customXml" ds:itemID="{554CFBA4-35C4-714E-B3E5-BD13F1D09EC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13</vt:i4>
      </vt:variant>
    </vt:vector>
  </HeadingPairs>
  <TitlesOfParts>
    <vt:vector size="13" baseType="lpstr">
      <vt:lpstr>Intro</vt:lpstr>
      <vt:lpstr>Energia (1)</vt:lpstr>
      <vt:lpstr>Energia (2)</vt:lpstr>
      <vt:lpstr>F-Gases</vt:lpstr>
      <vt:lpstr>Aquisições</vt:lpstr>
      <vt:lpstr>Desloc. (1)</vt:lpstr>
      <vt:lpstr>Desloc. (2)</vt:lpstr>
      <vt:lpstr>Desloc. (3)</vt:lpstr>
      <vt:lpstr>Desloc. (4)</vt:lpstr>
      <vt:lpstr>Desloc. (5)</vt:lpstr>
      <vt:lpstr>Resíd. - Energ.</vt:lpstr>
      <vt:lpstr>Esp. alug. </vt:lpstr>
      <vt:lpstr>Outras entid.</vt:lpstr>
    </vt:vector>
  </TitlesOfParts>
  <Manager/>
  <Company>Lasting Values,Lda.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Registos InNOVA</dc:title>
  <dc:subject>Registo de dados para inventário de emissões de GEE</dc:subject>
  <dc:creator>Microsoft Office User</dc:creator>
  <cp:keywords/>
  <dc:description/>
  <cp:lastModifiedBy>José Barroso</cp:lastModifiedBy>
  <cp:revision/>
  <dcterms:created xsi:type="dcterms:W3CDTF">2022-12-01T14:38:45Z</dcterms:created>
  <dcterms:modified xsi:type="dcterms:W3CDTF">2025-03-12T16:30:00Z</dcterms:modified>
  <cp:category/>
  <cp:contentStatus/>
</cp:coreProperties>
</file>